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suriani\Desktop\SynologyDrive\Cartelle Personali\M.Suriani\Marco\CLIENTI NUOVI\UNIONE MONTANA PINEROLESE\Villar Pellice\programmazione 2021\"/>
    </mc:Choice>
  </mc:AlternateContent>
  <bookViews>
    <workbookView xWindow="0" yWindow="0" windowWidth="20490" windowHeight="7755" tabRatio="989" activeTab="5"/>
  </bookViews>
  <sheets>
    <sheet name="Schema Generale" sheetId="1" r:id="rId1"/>
    <sheet name="Organizzazione" sheetId="2" r:id="rId2"/>
    <sheet name="Caratteristiche" sheetId="3" r:id="rId3"/>
    <sheet name="Economico Patrimoniale" sheetId="4" r:id="rId4"/>
    <sheet name="Missione programma processo" sheetId="5" r:id="rId5"/>
    <sheet name="ELENCO OBIETTIVI GESTIONALI" sheetId="6" r:id="rId6"/>
  </sheets>
  <definedNames>
    <definedName name="_FilterDatabase_0" localSheetId="5">'ELENCO OBIETTIVI GESTIONALI'!$A$9:$AG$18</definedName>
    <definedName name="_FilterDatabase_0_0" localSheetId="5">'ELENCO OBIETTIVI GESTIONALI'!$A$9:$AG$18</definedName>
    <definedName name="_FilterDatabase_0_0_0" localSheetId="5">'ELENCO OBIETTIVI GESTIONALI'!$A$9:$AG$18</definedName>
    <definedName name="_FilterDatabase_0_0_0_0" localSheetId="5">'ELENCO OBIETTIVI GESTIONALI'!$A$9:$AG$18</definedName>
    <definedName name="_xlnm._FilterDatabase" localSheetId="5">'ELENCO OBIETTIVI GESTIONALI'!$A$9:$AG$18</definedName>
    <definedName name="_xlnm._FilterDatabase" localSheetId="0">'Schema Generale'!#REF!</definedName>
    <definedName name="_xlnm.Print_Area" localSheetId="2">Caratteristiche!$A$2:$H$44</definedName>
    <definedName name="_xlnm.Print_Area" localSheetId="3">'Economico Patrimoniale'!$A$1:$F$105</definedName>
    <definedName name="_xlnm.Print_Area" localSheetId="5">'ELENCO OBIETTIVI GESTIONALI'!$B$1:$X$18</definedName>
    <definedName name="_xlnm.Print_Area" localSheetId="4">'Missione programma processo'!$A$1:$Q$56</definedName>
    <definedName name="_xlnm.Print_Area" localSheetId="1">Organizzazione!$A$1:$F$60</definedName>
    <definedName name="_xlnm.Print_Area" localSheetId="0">'Schema Generale'!$A$1:$G$52</definedName>
    <definedName name="Payment_Needed">"Pagamento richiesto"</definedName>
    <definedName name="Print_Area_0" localSheetId="2">Caratteristiche!$A$2:$H$44</definedName>
    <definedName name="Print_Area_0" localSheetId="3">'Economico Patrimoniale'!$A$1:$F$105</definedName>
    <definedName name="Print_Area_0" localSheetId="5">'ELENCO OBIETTIVI GESTIONALI'!$B$1:$X$18</definedName>
    <definedName name="Print_Area_0" localSheetId="1">Organizzazione!$A$1:$F$60</definedName>
    <definedName name="Print_Area_0" localSheetId="0">'Schema Generale'!$A$1:$G$52</definedName>
    <definedName name="Print_Area_0_0" localSheetId="2">Caratteristiche!$A$2:$H$44</definedName>
    <definedName name="Print_Area_0_0" localSheetId="3">'Economico Patrimoniale'!$A$1:$F$105</definedName>
    <definedName name="Print_Area_0_0" localSheetId="5">'ELENCO OBIETTIVI GESTIONALI'!$B$1:$X$18</definedName>
    <definedName name="Print_Area_0_0" localSheetId="1">Organizzazione!$A$1:$F$60</definedName>
    <definedName name="Print_Area_0_0" localSheetId="0">'Schema Generale'!$A$1:$G$52</definedName>
    <definedName name="Print_Area_0_0_0" localSheetId="2">Caratteristiche!$A$2:$H$44</definedName>
    <definedName name="Print_Area_0_0_0" localSheetId="3">'Economico Patrimoniale'!$A$1:$F$105</definedName>
    <definedName name="Print_Area_0_0_0" localSheetId="5">'ELENCO OBIETTIVI GESTIONALI'!$B$1:$X$18</definedName>
    <definedName name="Print_Area_0_0_0" localSheetId="1">Organizzazione!$A$1:$F$60</definedName>
    <definedName name="Print_Area_0_0_0" localSheetId="0">'Schema Generale'!$A$1:$G$52</definedName>
    <definedName name="Print_Area_0_0_0_0" localSheetId="2">Caratteristiche!$A$2:$H$44</definedName>
    <definedName name="Print_Area_0_0_0_0" localSheetId="3">'Economico Patrimoniale'!$A$1:$F$105</definedName>
    <definedName name="Print_Area_0_0_0_0" localSheetId="5">'ELENCO OBIETTIVI GESTIONALI'!$B$1:$X$18</definedName>
    <definedName name="Print_Area_0_0_0_0" localSheetId="1">Organizzazione!$A$1:$F$60</definedName>
    <definedName name="Print_Area_0_0_0_0" localSheetId="0">'Schema Generale'!$A$1:$G$52</definedName>
    <definedName name="Print_Titles_0" localSheetId="5">'ELENCO OBIETTIVI GESTIONALI'!$1:$9</definedName>
    <definedName name="Print_Titles_0_0" localSheetId="5">'ELENCO OBIETTIVI GESTIONALI'!$1:$9</definedName>
    <definedName name="Print_Titles_0_0_0" localSheetId="5">'ELENCO OBIETTIVI GESTIONALI'!$1:$9</definedName>
    <definedName name="Print_Titles_0_0_0_0" localSheetId="5">'ELENCO OBIETTIVI GESTIONALI'!$1:$9</definedName>
    <definedName name="Reimbursement">"Rimborso"</definedName>
    <definedName name="_xlnm.Print_Titles" localSheetId="5">'ELENCO OBIETTIVI GESTIONALI'!$1:$9</definedName>
    <definedName name="Z_0CDFE071_D2BF_4AC9_96FE_3C7CC2EB89D1_.wvu.Cols" localSheetId="0">'Schema Generale'!$F:$G</definedName>
    <definedName name="Z_0CDFE071_D2BF_4AC9_96FE_3C7CC2EB89D1_.wvu.PrintArea" localSheetId="2">Caratteristiche!$A$2:$H$44</definedName>
    <definedName name="Z_0CDFE071_D2BF_4AC9_96FE_3C7CC2EB89D1_.wvu.PrintArea" localSheetId="3">'Economico Patrimoniale'!$A$1:$F$105</definedName>
    <definedName name="Z_0CDFE071_D2BF_4AC9_96FE_3C7CC2EB89D1_.wvu.PrintArea" localSheetId="1">Organizzazione!$A$1:$F$60</definedName>
    <definedName name="Z_0CDFE071_D2BF_4AC9_96FE_3C7CC2EB89D1_.wvu.PrintArea" localSheetId="0">'Schema Generale'!$A$1:$G$52</definedName>
    <definedName name="Z_0CDFE071_D2BF_4AC9_96FE_3C7CC2EB89D1_.wvu.Rows" localSheetId="2">Caratteristiche!$7:$7</definedName>
    <definedName name="Z_16B7DE21_A045_4CA8_8E8A_B264E96AA2CC_.wvu.Cols" localSheetId="0">'Schema Generale'!$F:$G</definedName>
    <definedName name="Z_16B7DE21_A045_4CA8_8E8A_B264E96AA2CC_.wvu.PrintArea" localSheetId="2">Caratteristiche!$A$2:$H$44</definedName>
    <definedName name="Z_16B7DE21_A045_4CA8_8E8A_B264E96AA2CC_.wvu.PrintArea" localSheetId="3">'Economico Patrimoniale'!$A$1:$F$105</definedName>
    <definedName name="Z_16B7DE21_A045_4CA8_8E8A_B264E96AA2CC_.wvu.PrintArea" localSheetId="1">Organizzazione!$A$1:$F$60</definedName>
    <definedName name="Z_16B7DE21_A045_4CA8_8E8A_B264E96AA2CC_.wvu.PrintArea" localSheetId="0">'Schema Generale'!$A$1:$G$52</definedName>
    <definedName name="Z_16B7DE21_A045_4CA8_8E8A_B264E96AA2CC_.wvu.Rows" localSheetId="2">Caratteristiche!$7:$7</definedName>
    <definedName name="Z_FD66CCA4_E734_40F6_A42D_704ADC03C8FF_.wvu.Cols" localSheetId="0">'Schema Generale'!$F:$G</definedName>
    <definedName name="Z_FD66CCA4_E734_40F6_A42D_704ADC03C8FF_.wvu.PrintArea" localSheetId="2">Caratteristiche!$A$2:$H$44</definedName>
    <definedName name="Z_FD66CCA4_E734_40F6_A42D_704ADC03C8FF_.wvu.PrintArea" localSheetId="3">'Economico Patrimoniale'!$A$1:$F$105</definedName>
    <definedName name="Z_FD66CCA4_E734_40F6_A42D_704ADC03C8FF_.wvu.PrintArea" localSheetId="1">Organizzazione!$A$1:$F$60</definedName>
    <definedName name="Z_FD66CCA4_E734_40F6_A42D_704ADC03C8FF_.wvu.PrintArea" localSheetId="0">'Schema Generale'!$A$1:$G$52</definedName>
    <definedName name="Z_FD66CCA4_E734_40F6_A42D_704ADC03C8FF_.wvu.Rows" localSheetId="2">Caratteristiche!$7:$7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18" i="6" l="1"/>
  <c r="AB18" i="6"/>
  <c r="AA18" i="6"/>
  <c r="Z18" i="6"/>
  <c r="AD17" i="6"/>
  <c r="AC17" i="6"/>
  <c r="AB17" i="6"/>
  <c r="AA17" i="6"/>
  <c r="Z17" i="6"/>
  <c r="AD16" i="6"/>
  <c r="AC16" i="6"/>
  <c r="AB16" i="6"/>
  <c r="AA16" i="6"/>
  <c r="Z16" i="6"/>
  <c r="AD15" i="6"/>
  <c r="AC15" i="6"/>
  <c r="AB15" i="6"/>
  <c r="AA15" i="6"/>
  <c r="Z15" i="6"/>
  <c r="AD12" i="6"/>
  <c r="AC12" i="6"/>
  <c r="AB12" i="6"/>
  <c r="AA12" i="6"/>
  <c r="Z12" i="6"/>
  <c r="AD10" i="6"/>
  <c r="AC10" i="6"/>
  <c r="AB10" i="6"/>
  <c r="AA10" i="6"/>
  <c r="Z10" i="6"/>
  <c r="W9" i="6"/>
  <c r="U9" i="6"/>
  <c r="O9" i="6"/>
  <c r="K3" i="6" s="1"/>
  <c r="E103" i="4"/>
  <c r="E100" i="4"/>
  <c r="E93" i="4"/>
  <c r="E89" i="4"/>
  <c r="E86" i="4"/>
  <c r="E83" i="4"/>
  <c r="E80" i="4"/>
  <c r="E79" i="4"/>
  <c r="E75" i="4"/>
  <c r="E72" i="4"/>
  <c r="E69" i="4"/>
  <c r="E68" i="4"/>
  <c r="E64" i="4"/>
  <c r="E61" i="4"/>
  <c r="E58" i="4"/>
  <c r="E57" i="4"/>
  <c r="E48" i="4"/>
  <c r="F45" i="4"/>
  <c r="E45" i="4"/>
  <c r="E37" i="4"/>
  <c r="F36" i="4"/>
  <c r="E36" i="4"/>
  <c r="E28" i="4"/>
  <c r="F25" i="4"/>
  <c r="E25" i="4"/>
  <c r="E17" i="4"/>
  <c r="F14" i="4"/>
  <c r="E14" i="4"/>
  <c r="E4" i="4"/>
  <c r="G43" i="3"/>
  <c r="G37" i="3"/>
  <c r="E33" i="2"/>
  <c r="E26" i="2"/>
  <c r="E18" i="2"/>
  <c r="E11" i="2"/>
  <c r="E4" i="2"/>
  <c r="E97" i="4" l="1"/>
  <c r="E94" i="4"/>
  <c r="AE15" i="6"/>
  <c r="P15" i="6" s="1"/>
  <c r="AE16" i="6"/>
  <c r="AF17" i="6"/>
  <c r="J3" i="6"/>
  <c r="AF15" i="6"/>
  <c r="S15" i="6" s="1"/>
  <c r="AF16" i="6"/>
  <c r="AF18" i="6"/>
  <c r="AF10" i="6"/>
  <c r="S10" i="6" s="1"/>
  <c r="AF12" i="6"/>
  <c r="S12" i="6" s="1"/>
  <c r="AE12" i="6"/>
  <c r="P12" i="6" s="1"/>
  <c r="AE10" i="6"/>
  <c r="P10" i="6" s="1"/>
  <c r="J2" i="6"/>
  <c r="AE17" i="6"/>
  <c r="M9" i="6" l="1"/>
  <c r="S9" i="6"/>
  <c r="P9" i="6"/>
  <c r="I2" i="6" s="1"/>
  <c r="AG15" i="6" l="1"/>
  <c r="N15" i="6" s="1"/>
  <c r="AG12" i="6"/>
  <c r="N12" i="6" s="1"/>
  <c r="AG18" i="6"/>
  <c r="N18" i="6" s="1"/>
  <c r="AG10" i="6"/>
  <c r="N10" i="6" s="1"/>
  <c r="AG17" i="6"/>
  <c r="N17" i="6" s="1"/>
  <c r="AG16" i="6"/>
  <c r="N16" i="6" s="1"/>
  <c r="N4" i="6"/>
  <c r="N5" i="6"/>
  <c r="I3" i="6"/>
  <c r="Q10" i="6"/>
  <c r="Q12" i="6"/>
  <c r="X12" i="6" s="1"/>
  <c r="K2" i="6"/>
  <c r="Q15" i="6"/>
  <c r="X15" i="6" s="1"/>
  <c r="N9" i="6" l="1"/>
  <c r="X10" i="6"/>
  <c r="X9" i="6" s="1"/>
  <c r="Q9" i="6"/>
</calcChain>
</file>

<file path=xl/comments1.xml><?xml version="1.0" encoding="utf-8"?>
<comments xmlns="http://schemas.openxmlformats.org/spreadsheetml/2006/main">
  <authors>
    <author/>
  </authors>
  <commentList>
    <comment ref="I8" authorId="0" shapeId="0">
      <text>
        <r>
          <rPr>
            <sz val="11"/>
            <color rgb="FF000000"/>
            <rFont val="Calibri"/>
            <family val="2"/>
            <charset val="1"/>
          </rPr>
          <t>importanza per la politica
a cura di Sindaco/Giunta</t>
        </r>
      </text>
    </comment>
    <comment ref="J8" authorId="0" shapeId="0">
      <text>
        <r>
          <rPr>
            <sz val="11"/>
            <color rgb="FF000000"/>
            <rFont val="Calibri"/>
            <family val="2"/>
            <charset val="1"/>
          </rPr>
          <t>interfunzionalità/grado di realizzabilità
a cura del Dirigente o della P.O. responsabile</t>
        </r>
      </text>
    </comment>
    <comment ref="K8" authorId="0" shapeId="0">
      <text>
        <r>
          <rPr>
            <sz val="11"/>
            <color rgb="FF000000"/>
            <rFont val="Calibri"/>
            <family val="2"/>
            <charset val="1"/>
          </rPr>
          <t>miglioramento per gli stakeholder 
a cura dell'OIV</t>
        </r>
      </text>
    </comment>
    <comment ref="L8" authorId="0" shapeId="0">
      <text>
        <r>
          <rPr>
            <sz val="11"/>
            <color rgb="FF000000"/>
            <rFont val="Calibri"/>
            <family val="2"/>
            <charset val="1"/>
          </rPr>
          <t>efficienza economica
a cura dell'OIV</t>
        </r>
      </text>
    </comment>
    <comment ref="M8" authorId="0" shapeId="0">
      <text>
        <r>
          <rPr>
            <sz val="11"/>
            <color rgb="FF000000"/>
            <rFont val="Calibri"/>
            <family val="2"/>
            <charset val="1"/>
          </rPr>
          <t>INDICA IL VALORE DEL PESO DELL'OBIETTIVO PER LA VALUTAZIONE DEL DIRIGENTE E DELLA P.O.</t>
        </r>
      </text>
    </comment>
    <comment ref="N8" authorId="0" shapeId="0">
      <text>
        <r>
          <rPr>
            <sz val="11"/>
            <color rgb="FF000000"/>
            <rFont val="Calibri"/>
            <family val="2"/>
            <charset val="1"/>
          </rPr>
          <t>Indica la % del peso obiettivo sul peso complessivo degli obiettivi.</t>
        </r>
      </text>
    </comment>
    <comment ref="O8" authorId="0" shapeId="0">
      <text>
        <r>
          <rPr>
            <sz val="11"/>
            <color rgb="FF000000"/>
            <rFont val="Calibri"/>
            <family val="2"/>
            <charset val="1"/>
          </rPr>
          <t>Fattore di ponderazione costituito dalla somma del tempo lavoro dedicato da ciascuna unità operativa ( eccetto le PO) all’obiettivo.Si tenga presente che 100 ore corrispondono a 1</t>
        </r>
      </text>
    </comment>
    <comment ref="P8" authorId="0" shapeId="0">
      <text>
        <r>
          <rPr>
            <sz val="11"/>
            <color rgb="FF000000"/>
            <rFont val="Calibri"/>
            <family val="2"/>
            <charset val="1"/>
          </rPr>
          <t>INDICA IL VALORE DEL PESO DELL'OBIETTIVO IN PUNTI PER LA RIPARTIZIONE DEL BUDGET</t>
        </r>
      </text>
    </comment>
    <comment ref="Q8" authorId="0" shapeId="0">
      <text>
        <r>
          <rPr>
            <sz val="11"/>
            <color rgb="FF000000"/>
            <rFont val="Calibri"/>
            <family val="2"/>
            <charset val="1"/>
          </rPr>
          <t>INDICA IL VALORE ECONOMICO DELL'OBIETTIVO.
E' UNA PARTE DEL BUDGET SUDDIVISO IN BASE AL PESO PUNTO</t>
        </r>
      </text>
    </comment>
    <comment ref="T8" authorId="0" shapeId="0">
      <text>
        <r>
          <rPr>
            <sz val="11"/>
            <color rgb="FF000000"/>
            <rFont val="Calibri"/>
            <family val="2"/>
            <charset val="1"/>
          </rPr>
          <t>INDICARE LA PERCENTUALE DI RAGGIUNGIMENTO DELL'OBIETTIVO DAL PUNTO DI VISTA QUALITATIVO.
INSERIRE I VALORI  0-25-50-75-100</t>
        </r>
      </text>
    </comment>
    <comment ref="V8" authorId="0" shapeId="0">
      <text>
        <r>
          <rPr>
            <sz val="11"/>
            <color rgb="FF000000"/>
            <rFont val="Calibri"/>
            <family val="2"/>
            <charset val="1"/>
          </rPr>
          <t>INDICARE LA PERCENTUALE DI RAGGIUNGIMENTO DELL'OBIETTIVO DAL PUNTO DI VISTA QUALITATIVO.
INSERIRE I VALORI  0-25-50-75-100</t>
        </r>
      </text>
    </comment>
  </commentList>
</comments>
</file>

<file path=xl/sharedStrings.xml><?xml version="1.0" encoding="utf-8"?>
<sst xmlns="http://schemas.openxmlformats.org/spreadsheetml/2006/main" count="574" uniqueCount="344">
  <si>
    <t>N.</t>
  </si>
  <si>
    <t>MISSIONE</t>
  </si>
  <si>
    <t>Programma</t>
  </si>
  <si>
    <t>Descrizione PROGRAMMI/PROCESSI</t>
  </si>
  <si>
    <t>AREA ORGANIZZATIVA</t>
  </si>
  <si>
    <t>SERVIZI ISTITUZIONALI, GENERALI E DI GESTIONE</t>
  </si>
  <si>
    <t>Organi istituzionali</t>
  </si>
  <si>
    <t>Servizi Generali e Finanziari</t>
  </si>
  <si>
    <t>Segreteria  Generale</t>
  </si>
  <si>
    <t>Gestione economica, finanziaria, programmazione e provveditorato</t>
  </si>
  <si>
    <t>Gestione delle entrate tributarie e servizi fiscali</t>
  </si>
  <si>
    <t>Servizi Tributari, gestione personale e polizia Amministrativa</t>
  </si>
  <si>
    <t>Gestione dei beni demaniali e patrimoniali</t>
  </si>
  <si>
    <t>Servizio Tecnico</t>
  </si>
  <si>
    <t>Ufficio tecnico</t>
  </si>
  <si>
    <t>Elezioni e consultazioni popolari - Anagrafe e stato civile</t>
  </si>
  <si>
    <t>Statistica e sistemi informativi</t>
  </si>
  <si>
    <t>Risorse umane</t>
  </si>
  <si>
    <t>Altri servizi generali</t>
  </si>
  <si>
    <t>ORDINE PUBBLICO E SICUREZZA</t>
  </si>
  <si>
    <t>Polizia locale e amministrativa</t>
  </si>
  <si>
    <t>Sistema integrato di sicurezza urbana</t>
  </si>
  <si>
    <t>ISTRUZIONE E DIRITTO ALLO STUDIO</t>
  </si>
  <si>
    <t>Istruzione prescolastica</t>
  </si>
  <si>
    <t>Altri ordini di istruzione non universitaria</t>
  </si>
  <si>
    <t>Istruzione universitaria</t>
  </si>
  <si>
    <t>Servizi ausiliari all’istruzione</t>
  </si>
  <si>
    <t>TUTELA E VALORIZZAZIONE DEI BENI E DELLE ATTIVITÀ CULTURALI</t>
  </si>
  <si>
    <t>Valorizzazione dei beni di interesse storico</t>
  </si>
  <si>
    <t>Servizi Tecnici</t>
  </si>
  <si>
    <t>Attività culturali e interventi diversi nel settore culturale</t>
  </si>
  <si>
    <t>POLITICHE GIOVANILI, SPORT E TEMPO LIBERO</t>
  </si>
  <si>
    <t>Sport e tempo libero</t>
  </si>
  <si>
    <t>Giovani</t>
  </si>
  <si>
    <t>ASSETTO DEL TERRITORIO ED EDILIZIA ABITATIVA</t>
  </si>
  <si>
    <t>Urbanistica e assetto del territorio</t>
  </si>
  <si>
    <t>Edilizia residenziale pubblica e locale e piani di edilizia economico-popolare</t>
  </si>
  <si>
    <t>Servizi tecnici</t>
  </si>
  <si>
    <t>SVILUPPO SOSTENIBILE E TUTELA DEL TERRITORIO E DELL'AMBIENTE</t>
  </si>
  <si>
    <t>Difesa del suolo</t>
  </si>
  <si>
    <t>Tutela, valorizzazione e recupero ambientale</t>
  </si>
  <si>
    <t>Rifiuti</t>
  </si>
  <si>
    <t>Servizio idrico integrato</t>
  </si>
  <si>
    <t>Sviluppo sostenibile territorio montano piccoli Comuni</t>
  </si>
  <si>
    <t>Qualità dell'aria e riduzione dell'inquinamento</t>
  </si>
  <si>
    <t>TRASPORTI E DIRITTO ALLA MOBILITÀ</t>
  </si>
  <si>
    <t>Trasporto pubblico locale</t>
  </si>
  <si>
    <t>Viabilità e infrastrutture stradali</t>
  </si>
  <si>
    <t>SOCCORSO CIVILE</t>
  </si>
  <si>
    <t>Sistema di protezione civile</t>
  </si>
  <si>
    <t>Interventi a seguito di calamità naturali</t>
  </si>
  <si>
    <t>DIRITTI SOCIALI, POLITICHE SOCIALI E FAMIGLIA</t>
  </si>
  <si>
    <t>Interventi per l'infanzia e i minori e per asili nido</t>
  </si>
  <si>
    <t>Interventi per la disabilità</t>
  </si>
  <si>
    <t>Interventi per gli anziani</t>
  </si>
  <si>
    <t>Interventi per soggetti a rischio di esclusione sociale</t>
  </si>
  <si>
    <t>Interventi per il diritto alla casa</t>
  </si>
  <si>
    <t>Programmazione e governo della rete dei servizi sociosanitari e sociali</t>
  </si>
  <si>
    <t>Cooperazione e associazionismo</t>
  </si>
  <si>
    <t>Servizio necroscopico e cimiteriale</t>
  </si>
  <si>
    <t>TUTELA DELLA SALUTE</t>
  </si>
  <si>
    <t>Ulteriori spese in materia sanitaria</t>
  </si>
  <si>
    <t>SVILUPPO ECONOMICO E COMPETITIVITÀ</t>
  </si>
  <si>
    <t>Commercio - reti distributive - tutela dei consumatori</t>
  </si>
  <si>
    <t>Reti e altri servizi di pubblica utilità</t>
  </si>
  <si>
    <t>POLITICHE PER IL LAVORO E LA FORMAZIONE PROFESSIONALE</t>
  </si>
  <si>
    <t>Servizi per lo sviluppo del mercato del lavoro</t>
  </si>
  <si>
    <t>AGRICOLTURA, POLITICHE AGROALIMENTARI E PESCA</t>
  </si>
  <si>
    <t>Sviluppo del settore agricolo e del sistema agroalimentare</t>
  </si>
  <si>
    <t>RELAZIONI INTERNAZIONALI</t>
  </si>
  <si>
    <t>Relazioni internazionali e Cooperazione allo sviluppo</t>
  </si>
  <si>
    <t>FONDI E ACCANTONAMENTI</t>
  </si>
  <si>
    <t>Fondo di riserva</t>
  </si>
  <si>
    <t>Fondo crediti di dubbia esigibilità</t>
  </si>
  <si>
    <t>Altri fondi</t>
  </si>
  <si>
    <t>DEBITO PUBBLICO</t>
  </si>
  <si>
    <t>Quota interessi ammortamento mutui e prestiti obbligazionari</t>
  </si>
  <si>
    <t>Quota capitale ammortamento mutui e prestiti obbligazionari</t>
  </si>
  <si>
    <t>ANNO</t>
  </si>
  <si>
    <t>STRUTTURA - ORGANIZZAZIONE</t>
  </si>
  <si>
    <t>Personale in servizio</t>
  </si>
  <si>
    <t>Descrizione</t>
  </si>
  <si>
    <t>Dirigenti (Segretario comunale)</t>
  </si>
  <si>
    <t>Posizioni Organizzative</t>
  </si>
  <si>
    <t>Dipendenti</t>
  </si>
  <si>
    <t>Totale Personale in servizio</t>
  </si>
  <si>
    <t>Età media del personale</t>
  </si>
  <si>
    <t>Totale Età Media</t>
  </si>
  <si>
    <t>Indici di assenza</t>
  </si>
  <si>
    <t>Malattia + Ferie + Altro</t>
  </si>
  <si>
    <t>Malattia + Altro</t>
  </si>
  <si>
    <t>Indici per la spesa del Personale</t>
  </si>
  <si>
    <t>Spesa complessiva per il personale</t>
  </si>
  <si>
    <t>Spesa per la formazione (stanziato)</t>
  </si>
  <si>
    <t>Spesa per la formazione (impegnato)</t>
  </si>
  <si>
    <t>SPESA PER IL PERSONALE</t>
  </si>
  <si>
    <t>1. Spesa personale su spesa corrente</t>
  </si>
  <si>
    <t>Spesa complessiva personale</t>
  </si>
  <si>
    <t>Spese Correnti</t>
  </si>
  <si>
    <t>2. Spesa media del personale</t>
  </si>
  <si>
    <t>Totale personale in servizio</t>
  </si>
  <si>
    <t>3. Spesa personale pro-capite</t>
  </si>
  <si>
    <t>Popolazione</t>
  </si>
  <si>
    <t>4. Rapporto dipendenti su popolazione</t>
  </si>
  <si>
    <t>5. Rapporto dirigenti su dipendenti</t>
  </si>
  <si>
    <t>Numero dirigenti</t>
  </si>
  <si>
    <t>6. Rapporto P.O. su dipendenti</t>
  </si>
  <si>
    <t>Numero Posizioni Organizzative</t>
  </si>
  <si>
    <t>7. Capacità di spesa su formazione</t>
  </si>
  <si>
    <t>Spesa per formazione impegnata</t>
  </si>
  <si>
    <t>Spesa per formazione stanziata</t>
  </si>
  <si>
    <t>8. Spesa media formazione</t>
  </si>
  <si>
    <t>Spesa per formazione</t>
  </si>
  <si>
    <t>9. Spesa formazione su spesa personale</t>
  </si>
  <si>
    <t>CARATTERISTICHE DELL'ENTE</t>
  </si>
  <si>
    <t>di cui popolazione straniera</t>
  </si>
  <si>
    <t>Popolazione per fasce d'età ISTAT</t>
  </si>
  <si>
    <t>0-6 anni</t>
  </si>
  <si>
    <t>7-14 anni</t>
  </si>
  <si>
    <t>15-29 anni</t>
  </si>
  <si>
    <t>30-65 anni</t>
  </si>
  <si>
    <t>oltre 65 anni</t>
  </si>
  <si>
    <t>Popolazione per fasce d'età Stakeholders</t>
  </si>
  <si>
    <t>0-3 anni</t>
  </si>
  <si>
    <t>4-13 anni</t>
  </si>
  <si>
    <t>0-18 anni</t>
  </si>
  <si>
    <t>15-25 anni</t>
  </si>
  <si>
    <t>Popolazione massima insediabile (da strumento urbanistico vigente)</t>
  </si>
  <si>
    <t>Territorio</t>
  </si>
  <si>
    <t>Superficie in Kmq</t>
  </si>
  <si>
    <t>Frazioni</t>
  </si>
  <si>
    <t>Risorse idriche</t>
  </si>
  <si>
    <t>Laghi</t>
  </si>
  <si>
    <t>Fiumi</t>
  </si>
  <si>
    <t>Viabilità</t>
  </si>
  <si>
    <t>Strade</t>
  </si>
  <si>
    <t>Statali</t>
  </si>
  <si>
    <t>Km</t>
  </si>
  <si>
    <t>Provinciali</t>
  </si>
  <si>
    <t>Comunali</t>
  </si>
  <si>
    <t>Vicinali</t>
  </si>
  <si>
    <t>Autostrade</t>
  </si>
  <si>
    <t>Tot. Km strade</t>
  </si>
  <si>
    <t>STRUTTURA - DATI ECONOMICO PATRIMONIALI</t>
  </si>
  <si>
    <t>Gestione delle Entrate</t>
  </si>
  <si>
    <t>Titoli</t>
  </si>
  <si>
    <t>Accertato</t>
  </si>
  <si>
    <t>Incassato</t>
  </si>
  <si>
    <t>Avanzo applicato</t>
  </si>
  <si>
    <t>FONDO PLURIENNALE VINCOLATO</t>
  </si>
  <si>
    <t>1 - Entrate di natura tributaria, contributiva e perequativa</t>
  </si>
  <si>
    <t>2 - Trasferimenti correnti</t>
  </si>
  <si>
    <t>3 - Extratributarie</t>
  </si>
  <si>
    <t>4 - Entrate in conto capitale</t>
  </si>
  <si>
    <t>6 - Accensione di prestiti</t>
  </si>
  <si>
    <t>9 - Entrate per servizi conto terzi e partite di giro</t>
  </si>
  <si>
    <t>Totale  entrate</t>
  </si>
  <si>
    <t>Gestione delle Spese</t>
  </si>
  <si>
    <t>Impegnato</t>
  </si>
  <si>
    <t>Pagato</t>
  </si>
  <si>
    <t>1 - Spesa corrente</t>
  </si>
  <si>
    <t>2 - Spese c/capitale</t>
  </si>
  <si>
    <t>3 - Spese per incemento attività finanziarie (dal 2016)</t>
  </si>
  <si>
    <t>4 - Rimborso di prestiti</t>
  </si>
  <si>
    <t>5 - Chiusura anticipazioni (dal 2016)</t>
  </si>
  <si>
    <t>7 - Spese per servizi conto terzi e partite di giro</t>
  </si>
  <si>
    <t>Totale  spesa</t>
  </si>
  <si>
    <t>Gestione residui</t>
  </si>
  <si>
    <t>Titolo</t>
  </si>
  <si>
    <t>ENTRATE</t>
  </si>
  <si>
    <t>residui attivi</t>
  </si>
  <si>
    <t>riscossione</t>
  </si>
  <si>
    <t>Entrate di natura tributaria, contributiva e perequativa</t>
  </si>
  <si>
    <t>Trasferimenti correnti</t>
  </si>
  <si>
    <t>Extratributarie</t>
  </si>
  <si>
    <t>Entrate in conto capitale</t>
  </si>
  <si>
    <t>Accensioni di prestiti</t>
  </si>
  <si>
    <t>Servizi conto terzi</t>
  </si>
  <si>
    <t>Totale  residui su entrate</t>
  </si>
  <si>
    <t>SPESE</t>
  </si>
  <si>
    <t>residui passivi</t>
  </si>
  <si>
    <t>pagamenti</t>
  </si>
  <si>
    <t>Spesa corrente</t>
  </si>
  <si>
    <t>Spese c/capitale</t>
  </si>
  <si>
    <t>Spese per incemento attività finanziarie (D.Lgs. 118/2011)</t>
  </si>
  <si>
    <t>Rimborso di prestiti</t>
  </si>
  <si>
    <t>Chiusura anticipazioni (D.Lgs. 118/2011)</t>
  </si>
  <si>
    <t>Totale  residui su spese</t>
  </si>
  <si>
    <t>Indici per analisi finanziaria</t>
  </si>
  <si>
    <t>Trasferimenti dallo Stato 
(Entrata Tit. 2, Tipologia 1, Categoria 101)</t>
  </si>
  <si>
    <t>Interessi passivi 
(Spesa Tit. 1, Macroaggregato 107)</t>
  </si>
  <si>
    <t>Spesa del personale 
(Spesa Tit. 1, Macroaggregato 101)</t>
  </si>
  <si>
    <t>Quota capitale mutui 
(Spesa Tit. 4, Macroaggregato 403)</t>
  </si>
  <si>
    <t>Anticipazioni di cassa</t>
  </si>
  <si>
    <t>Grado di autonomia finanziaria</t>
  </si>
  <si>
    <t>1. Autonomia finanziaria</t>
  </si>
  <si>
    <t>Entrate tributarie+ extratributarie</t>
  </si>
  <si>
    <t>Entrate correnti</t>
  </si>
  <si>
    <t>2.Autonomia impositiva</t>
  </si>
  <si>
    <t>Entrate tributarie</t>
  </si>
  <si>
    <t>3.Dipendenza erariale</t>
  </si>
  <si>
    <t>Trasferimenti correnti statali</t>
  </si>
  <si>
    <t>Grado di rigidità del Bilancio</t>
  </si>
  <si>
    <t>Indicatori</t>
  </si>
  <si>
    <t>1. Rigidità strutturale</t>
  </si>
  <si>
    <t>Spesa personale+rimborso mutui(cap+int)</t>
  </si>
  <si>
    <t>2. Rigidità per costo personale</t>
  </si>
  <si>
    <t>3. Rigidità per indebitamento</t>
  </si>
  <si>
    <t>Rimborso mutui (cap+int)</t>
  </si>
  <si>
    <t>Pressione fiscale ed erariale pro-capite</t>
  </si>
  <si>
    <t>1. Pressione entrate proprie pro-capite</t>
  </si>
  <si>
    <t>Numero abitanti</t>
  </si>
  <si>
    <t>2. Pressione tributaria pro-capite</t>
  </si>
  <si>
    <t>3. Indebitamento locale pro-capite</t>
  </si>
  <si>
    <t>Rimborso mutui(cap+int)</t>
  </si>
  <si>
    <t>4. Trasferimenti erariali pro-capite</t>
  </si>
  <si>
    <t>Capacità gestionale</t>
  </si>
  <si>
    <t>1. Incidenza residui attivi</t>
  </si>
  <si>
    <t>Residui attivi</t>
  </si>
  <si>
    <t>Totale accertamenti</t>
  </si>
  <si>
    <t>2. Incidenza residui passivi</t>
  </si>
  <si>
    <t>Residui passivi</t>
  </si>
  <si>
    <t>Totale impegni</t>
  </si>
  <si>
    <t>3. Velocità di riscossione entrate proprie</t>
  </si>
  <si>
    <t>Riscossioni titoli 1 + 3</t>
  </si>
  <si>
    <t>Accertamenti titoli 1 + 3</t>
  </si>
  <si>
    <t>4. Velocità di pagamenti spese correnti</t>
  </si>
  <si>
    <t>Pagamenti titolo 1</t>
  </si>
  <si>
    <t>Impegni titolo 1</t>
  </si>
  <si>
    <t>n. abitanti 2017:</t>
  </si>
  <si>
    <t>n. abitanti 2018:</t>
  </si>
  <si>
    <t>Missione</t>
  </si>
  <si>
    <t>Descrizione programma</t>
  </si>
  <si>
    <t>Formula</t>
  </si>
  <si>
    <t>NUMERATORE</t>
  </si>
  <si>
    <t>DENOMINATORE</t>
  </si>
  <si>
    <t>VALORE ATTESO ANNO CORRENTE</t>
  </si>
  <si>
    <t>VALORE RAGGIUNTO ANNO CORRENTE</t>
  </si>
  <si>
    <t>SCOSTAMENTO %</t>
  </si>
  <si>
    <t>Spesa per abitante</t>
  </si>
  <si>
    <t>Spesa programma/abitanti al 31/12</t>
  </si>
  <si>
    <t>Oneri urbanizzazione accertati</t>
  </si>
  <si>
    <t>n. pratiche gestite</t>
  </si>
  <si>
    <t>(DIA, SCIA, CIL, permessi di costruire)</t>
  </si>
  <si>
    <t>Spesa media per atto</t>
  </si>
  <si>
    <t>Spesa del Programma/ somma di C.I., variazioni anagrafiche, …</t>
  </si>
  <si>
    <t>n. sanzioni</t>
  </si>
  <si>
    <t>n. sanzioni emesse</t>
  </si>
  <si>
    <t>Spesa media per alunno</t>
  </si>
  <si>
    <t>Spesa del programma/n. totale alunni (primaria + secondaria)</t>
  </si>
  <si>
    <t>Spesa media per pasto</t>
  </si>
  <si>
    <t>Spesa della refezione/n. pasti erogati</t>
  </si>
  <si>
    <t>Spesa media per alunno trasportato</t>
  </si>
  <si>
    <t>Spesa trasporto scolastico/n. alunni iscritti al servizio</t>
  </si>
  <si>
    <t>Spesa media per gestione strade a KM</t>
  </si>
  <si>
    <t>Spesa per gestione strade/Km strade (escluse strade bianche)</t>
  </si>
  <si>
    <t>Spesa media a punto luce</t>
  </si>
  <si>
    <t>Spesa per illuminazione/n. punti di luce totali</t>
  </si>
  <si>
    <t>Spesa media per minore</t>
  </si>
  <si>
    <t>Spesa per interventi minori/n. minori in carico</t>
  </si>
  <si>
    <t>Valore medio contributo</t>
  </si>
  <si>
    <t>Spesa del programma/n.contributi</t>
  </si>
  <si>
    <t>Tasso di copertura</t>
  </si>
  <si>
    <t>Proventi totali cimitero/spesa del programma</t>
  </si>
  <si>
    <t>1,2,3</t>
  </si>
  <si>
    <t>Fondo di riserva, FCDE, altri fondi</t>
  </si>
  <si>
    <t>Budget</t>
  </si>
  <si>
    <t>Valore Punto</t>
  </si>
  <si>
    <t>Raggiungimento Obiettivi</t>
  </si>
  <si>
    <t>Raggiungimento Qualitativo</t>
  </si>
  <si>
    <t>Raggiungimento Temporale</t>
  </si>
  <si>
    <t>Campi a cura del responsabile</t>
  </si>
  <si>
    <t>Campi a cura dell'OIV</t>
  </si>
  <si>
    <t>DIRIGENTE</t>
  </si>
  <si>
    <t>RESPONSABILE</t>
  </si>
  <si>
    <t>MISSIONE E PROGRAMMA</t>
  </si>
  <si>
    <t>TITOLO OBIETTIVO OPERATIVO DA DUP</t>
  </si>
  <si>
    <t>N. OBIETTIVO GESTIONALE</t>
  </si>
  <si>
    <t>DESCRIZIONE OBIETTIVO GESTIONALE</t>
  </si>
  <si>
    <t>RISULTATO ATTESO E TEMPI DI REALIZZAZIONE</t>
  </si>
  <si>
    <t>DIPENDENTI COINVOLTI</t>
  </si>
  <si>
    <t>IMPORTANZA</t>
  </si>
  <si>
    <t>COMPLESSITA'</t>
  </si>
  <si>
    <t>IMPATTO INTERNO  
     O ESTERNO</t>
  </si>
  <si>
    <t>ECONOMICITA'</t>
  </si>
  <si>
    <t>PESO DELL'OBIETTIVO</t>
  </si>
  <si>
    <t>INDICE DI COMPLESSITA'</t>
  </si>
  <si>
    <t>UNITA' 
OPERATIVE 
COINVOLTE</t>
  </si>
  <si>
    <t>PESO PUNTO</t>
  </si>
  <si>
    <t>valore premio per obj</t>
  </si>
  <si>
    <t>GRADO DI RAGGIUNGIMENTO  DELL'OBIETTIVO</t>
  </si>
  <si>
    <t>PUNTEGGIO OTTENUTO</t>
  </si>
  <si>
    <t>GRADO DI RAGGIUNGIMENTO QUANLITATIVO DELL'OBIETTIVO</t>
  </si>
  <si>
    <t>GRADO DI RAGGIUNGIMENTO TEMPORALE DELL'OBIETTIVO</t>
  </si>
  <si>
    <t>produttività erogabile</t>
  </si>
  <si>
    <t>RISULTATI</t>
  </si>
  <si>
    <t>VALORE ATTESO</t>
  </si>
  <si>
    <t>INDICE COMPLESSITA'</t>
  </si>
  <si>
    <t>XXX</t>
  </si>
  <si>
    <t>%</t>
  </si>
  <si>
    <t>n. abitanti 2019:</t>
  </si>
  <si>
    <t xml:space="preserve">Popolazione residente al 10.05.2017 </t>
  </si>
  <si>
    <t>nati nell'anno al 10.05.2017</t>
  </si>
  <si>
    <t>deceduti nell'anno al 10.05.2017</t>
  </si>
  <si>
    <t>immigrati al 10.05.2017</t>
  </si>
  <si>
    <t xml:space="preserve">emigrati al 10.05.2017 </t>
  </si>
  <si>
    <t>Popolazione in età prescolare al 10.05.2017</t>
  </si>
  <si>
    <t>Popolazione in età scuola dell'obbligo al 10.05.2017</t>
  </si>
  <si>
    <t>Popolazione in forza lavoro al 10.05.2017</t>
  </si>
  <si>
    <t>Popolazione in età adulta al 10.05.2017</t>
  </si>
  <si>
    <t>Popolazione in età senile al 10.05.2017</t>
  </si>
  <si>
    <t>Prima infanzia al 10.05.2017</t>
  </si>
  <si>
    <t>Utenza scolastica al 10.05.2017</t>
  </si>
  <si>
    <t>Minori al 10.05.2017</t>
  </si>
  <si>
    <t>Giovani al 10.05.2017</t>
  </si>
  <si>
    <t>SARA CATALIN</t>
  </si>
  <si>
    <t>GARNIER LILIA (SINDACO)</t>
  </si>
  <si>
    <t>POLLO BARBARA</t>
  </si>
  <si>
    <t xml:space="preserve">Gesionte Ufficio tributi in mancanza di un dipendente presso l'ufficio - formazione del nuovo dipendente </t>
  </si>
  <si>
    <t>Gestione Ufficio Tributi e affiancamento nuovo dipendente</t>
  </si>
  <si>
    <t>Autonomia del nuovo dipendente dell'ufficio tributi nella gestione dei tributi comunali entro il 31.12.2021</t>
  </si>
  <si>
    <t xml:space="preserve">Pollo Barbara </t>
  </si>
  <si>
    <t>Pollo Barbara - Nuovo Assunto</t>
  </si>
  <si>
    <t>Sportello digitale del cittadino</t>
  </si>
  <si>
    <t>Installazione sportello on line per il cittadino.</t>
  </si>
  <si>
    <t>Possibilità per il cittadino di accedere ai servizi del Comune tramite portale sul sito comunale, scaricare documentazione, fissare appuntamenti. Attivazione prevista entro il 31.12.2021</t>
  </si>
  <si>
    <t>Manutenzione proprietà comunali</t>
  </si>
  <si>
    <t>bando contributo attività commerciali ed artigianali</t>
  </si>
  <si>
    <t>Spostamento archivio corrente e storico a seguito dei lavori di miglioramento sismico del Municipio ed individuazione nuovi locali per l'archivio storico del Museo Crumiere</t>
  </si>
  <si>
    <t>Spostamento di tutti gli archivi oggetto di intervento di sistemazione sismica dell'edificio Municipale; presentazionen partica alla soprintendenza competente per territorio per lo spostamento dell'archivio storico del museo Crumiere presso locali più idobei siti nelle immediate vicinanze dell'omonimo museo</t>
  </si>
  <si>
    <t>Sara CATALIN, Simone Francesco DAVIT. Manrico GEYMONAT, Simona CAPELLO e Daniela DAVIT</t>
  </si>
  <si>
    <t>Aiuto alle attività commerciali ed artigianali in tempo di COVID</t>
  </si>
  <si>
    <t>Preparazione dei bandi, istruttorie, ecc. e concessione dei contributi nei tempi stabiliti dalla norma (annualità 2020 e 2021 entro il 31/12/2021)</t>
  </si>
  <si>
    <t>Sara CATALIN</t>
  </si>
  <si>
    <t>censimento permanente della popolazione e delle abitazioni</t>
  </si>
  <si>
    <t>Daniela DAVIT</t>
  </si>
  <si>
    <t>Simona CAPELLO</t>
  </si>
  <si>
    <t xml:space="preserve">censimento </t>
  </si>
  <si>
    <t>Acquisizione di un quadro conoscitivo della popolazione residente (censimento decennale) con riferimento alla data (presumibilmente nel mese di ottobre 2021) che verrà comunicata dall'ISTAT</t>
  </si>
  <si>
    <t>Aggiornamento sulla normativa COVID-19</t>
  </si>
  <si>
    <t>risposte alla cittadinanza, pubblicazioni sul sito istituzionale delle noreme relative al COVID sia Statali che regionali</t>
  </si>
  <si>
    <t>Risposte ai cittadini e vigilanza sul territorio fino al termine dell'emergenza</t>
  </si>
  <si>
    <t>a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</si>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</sst>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€ &quot;#,##0.00"/>
    <numFmt numFmtId="165" formatCode="&quot;€ &quot;#,##0.00;&quot;-€ &quot;#,##0.00"/>
    <numFmt numFmtId="166" formatCode="_-&quot;€ &quot;* #,##0.00_-;&quot;-€ &quot;* #,##0.00_-;_-&quot;€ &quot;* \-??_-;_-@_-"/>
    <numFmt numFmtId="167" formatCode="_-[$€]\ * #,##0.00_-;\-[$€]\ * #,##0.00_-;_-[$€]\ * \-??_-;_-@_-"/>
  </numFmts>
  <fonts count="37" x14ac:knownFonts="1">
    <font>
      <sz val="11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Tahoma"/>
      <family val="2"/>
      <charset val="1"/>
    </font>
    <font>
      <b/>
      <sz val="10"/>
      <name val="Tahoma"/>
      <family val="2"/>
      <charset val="1"/>
    </font>
    <font>
      <b/>
      <sz val="10"/>
      <color rgb="FFFF0000"/>
      <name val="Tahoma"/>
      <family val="2"/>
      <charset val="1"/>
    </font>
    <font>
      <sz val="8"/>
      <name val="Tahoma"/>
      <family val="2"/>
      <charset val="1"/>
    </font>
    <font>
      <b/>
      <sz val="9"/>
      <name val="Tahoma"/>
      <family val="2"/>
      <charset val="1"/>
    </font>
    <font>
      <sz val="9"/>
      <name val="Tahoma"/>
      <family val="2"/>
      <charset val="1"/>
    </font>
    <font>
      <sz val="9"/>
      <color rgb="FFFF0000"/>
      <name val="Tahoma"/>
      <family val="2"/>
      <charset val="1"/>
    </font>
    <font>
      <b/>
      <sz val="11"/>
      <name val="Tahoma"/>
      <family val="2"/>
      <charset val="1"/>
    </font>
    <font>
      <u/>
      <sz val="10"/>
      <name val="Tahoma"/>
      <family val="2"/>
      <charset val="1"/>
    </font>
    <font>
      <sz val="8"/>
      <color rgb="FFFF0000"/>
      <name val="Tahoma"/>
      <family val="2"/>
      <charset val="1"/>
    </font>
    <font>
      <sz val="10"/>
      <color rgb="FFFF0000"/>
      <name val="Tahoma"/>
      <family val="2"/>
      <charset val="1"/>
    </font>
    <font>
      <b/>
      <sz val="8"/>
      <name val="Tahoma"/>
      <family val="2"/>
      <charset val="1"/>
    </font>
    <font>
      <b/>
      <sz val="14"/>
      <color rgb="FF000000"/>
      <name val="Calibri"/>
      <family val="2"/>
      <charset val="1"/>
    </font>
    <font>
      <b/>
      <i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1"/>
      <name val="Tahoma"/>
      <family val="2"/>
      <charset val="1"/>
    </font>
    <font>
      <sz val="11"/>
      <name val="Arial"/>
      <family val="2"/>
      <charset val="1"/>
    </font>
    <font>
      <b/>
      <sz val="14"/>
      <name val="Tahoma"/>
      <family val="2"/>
      <charset val="1"/>
    </font>
    <font>
      <b/>
      <sz val="14"/>
      <name val="Arial"/>
      <family val="2"/>
      <charset val="1"/>
    </font>
    <font>
      <b/>
      <sz val="10"/>
      <color rgb="FF0000FF"/>
      <name val="Tahoma"/>
      <family val="2"/>
      <charset val="1"/>
    </font>
    <font>
      <b/>
      <sz val="9"/>
      <name val="Arial"/>
      <family val="2"/>
      <charset val="1"/>
    </font>
    <font>
      <b/>
      <vertAlign val="subscript"/>
      <sz val="10"/>
      <name val="Tahoma"/>
      <family val="2"/>
      <charset val="1"/>
    </font>
    <font>
      <sz val="8"/>
      <color rgb="FFFFFF00"/>
      <name val="Tahoma"/>
      <family val="2"/>
      <charset val="1"/>
    </font>
    <font>
      <sz val="10"/>
      <color rgb="FFFFFF00"/>
      <name val="Tahoma"/>
      <family val="2"/>
      <charset val="1"/>
    </font>
    <font>
      <sz val="8"/>
      <name val="Arial"/>
      <family val="2"/>
      <charset val="1"/>
    </font>
    <font>
      <sz val="12"/>
      <name val="Tahoma"/>
      <family val="2"/>
      <charset val="1"/>
    </font>
    <font>
      <b/>
      <sz val="12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0"/>
      <color theme="1"/>
      <name val="Tahoma"/>
      <family val="2"/>
      <charset val="1"/>
    </font>
    <font>
      <sz val="10"/>
      <name val="Arial"/>
      <family val="2"/>
    </font>
    <font>
      <sz val="11"/>
      <name val="Calibri"/>
      <family val="2"/>
      <charset val="1"/>
    </font>
    <font>
      <b/>
      <sz val="12"/>
      <name val="Tahoma"/>
      <family val="2"/>
    </font>
    <font>
      <sz val="12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CC99FF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3300"/>
      </patternFill>
    </fill>
    <fill>
      <patternFill patternType="solid">
        <fgColor rgb="FF92D050"/>
        <bgColor rgb="FFC0C0C0"/>
      </patternFill>
    </fill>
    <fill>
      <patternFill patternType="solid">
        <fgColor rgb="FFF79646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9900"/>
        <bgColor rgb="FFF79646"/>
      </patternFill>
    </fill>
    <fill>
      <patternFill patternType="solid">
        <fgColor rgb="FFFFCC00"/>
        <bgColor rgb="FFFFFF00"/>
      </patternFill>
    </fill>
  </fills>
  <borders count="10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31" fillId="0" borderId="0" applyBorder="0" applyProtection="0"/>
    <xf numFmtId="0" fontId="33" fillId="0" borderId="0"/>
    <xf numFmtId="0" fontId="33" fillId="0" borderId="0"/>
  </cellStyleXfs>
  <cellXfs count="4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horizontal="righ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Border="1" applyAlignment="1"/>
    <xf numFmtId="10" fontId="4" fillId="0" borderId="0" xfId="0" applyNumberFormat="1" applyFont="1"/>
    <xf numFmtId="0" fontId="4" fillId="0" borderId="0" xfId="0" applyFont="1"/>
    <xf numFmtId="0" fontId="5" fillId="0" borderId="0" xfId="0" applyFont="1"/>
    <xf numFmtId="9" fontId="4" fillId="0" borderId="0" xfId="0" applyNumberFormat="1" applyFont="1"/>
    <xf numFmtId="0" fontId="4" fillId="0" borderId="17" xfId="0" applyFont="1" applyBorder="1"/>
    <xf numFmtId="0" fontId="4" fillId="0" borderId="0" xfId="0" applyFont="1" applyBorder="1"/>
    <xf numFmtId="0" fontId="4" fillId="0" borderId="18" xfId="0" applyFont="1" applyBorder="1"/>
    <xf numFmtId="3" fontId="4" fillId="0" borderId="0" xfId="0" applyNumberFormat="1" applyFont="1"/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3" fillId="0" borderId="0" xfId="0" applyFont="1"/>
    <xf numFmtId="0" fontId="7" fillId="0" borderId="0" xfId="0" applyFont="1"/>
    <xf numFmtId="0" fontId="14" fillId="0" borderId="0" xfId="0" applyFont="1"/>
    <xf numFmtId="0" fontId="5" fillId="3" borderId="41" xfId="0" applyFont="1" applyFill="1" applyBorder="1" applyAlignment="1">
      <alignment vertical="center"/>
    </xf>
    <xf numFmtId="0" fontId="5" fillId="3" borderId="42" xfId="0" applyFont="1" applyFill="1" applyBorder="1" applyAlignment="1">
      <alignment vertical="center"/>
    </xf>
    <xf numFmtId="1" fontId="5" fillId="3" borderId="43" xfId="0" applyNumberFormat="1" applyFont="1" applyFill="1" applyBorder="1" applyAlignment="1" applyProtection="1">
      <alignment vertical="center" wrapText="1"/>
      <protection locked="0"/>
    </xf>
    <xf numFmtId="1" fontId="5" fillId="3" borderId="44" xfId="0" applyNumberFormat="1" applyFont="1" applyFill="1" applyBorder="1" applyAlignment="1" applyProtection="1">
      <alignment vertical="center" wrapText="1"/>
      <protection locked="0"/>
    </xf>
    <xf numFmtId="0" fontId="5" fillId="3" borderId="43" xfId="0" applyFont="1" applyFill="1" applyBorder="1" applyAlignment="1">
      <alignment vertical="center"/>
    </xf>
    <xf numFmtId="0" fontId="5" fillId="3" borderId="48" xfId="0" applyFont="1" applyFill="1" applyBorder="1" applyAlignment="1" applyProtection="1">
      <alignment vertical="center" wrapText="1"/>
      <protection locked="0"/>
    </xf>
    <xf numFmtId="0" fontId="5" fillId="3" borderId="30" xfId="0" applyFont="1" applyFill="1" applyBorder="1" applyAlignment="1" applyProtection="1">
      <alignment vertical="center" wrapText="1"/>
      <protection locked="0"/>
    </xf>
    <xf numFmtId="0" fontId="4" fillId="0" borderId="51" xfId="0" applyFont="1" applyBorder="1" applyAlignment="1"/>
    <xf numFmtId="0" fontId="4" fillId="0" borderId="54" xfId="0" applyFont="1" applyBorder="1" applyAlignment="1"/>
    <xf numFmtId="0" fontId="4" fillId="0" borderId="56" xfId="0" applyFont="1" applyBorder="1" applyAlignment="1"/>
    <xf numFmtId="0" fontId="4" fillId="0" borderId="58" xfId="0" applyFont="1" applyBorder="1"/>
    <xf numFmtId="0" fontId="4" fillId="0" borderId="59" xfId="0" applyFont="1" applyBorder="1"/>
    <xf numFmtId="0" fontId="5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15" fillId="2" borderId="68" xfId="0" applyFont="1" applyFill="1" applyBorder="1" applyAlignment="1" applyProtection="1">
      <alignment horizontal="center" vertical="center"/>
      <protection hidden="1"/>
    </xf>
    <xf numFmtId="0" fontId="7" fillId="2" borderId="67" xfId="0" applyFont="1" applyFill="1" applyBorder="1" applyAlignment="1" applyProtection="1">
      <alignment horizontal="center" vertical="center"/>
      <protection hidden="1"/>
    </xf>
    <xf numFmtId="164" fontId="7" fillId="2" borderId="68" xfId="0" applyNumberFormat="1" applyFont="1" applyFill="1" applyBorder="1" applyAlignment="1" applyProtection="1">
      <alignment vertical="center"/>
      <protection locked="0"/>
    </xf>
    <xf numFmtId="164" fontId="7" fillId="5" borderId="67" xfId="0" applyNumberFormat="1" applyFont="1" applyFill="1" applyBorder="1" applyProtection="1">
      <protection hidden="1"/>
    </xf>
    <xf numFmtId="164" fontId="7" fillId="2" borderId="67" xfId="0" applyNumberFormat="1" applyFont="1" applyFill="1" applyBorder="1" applyAlignment="1" applyProtection="1">
      <alignment vertical="center"/>
      <protection locked="0"/>
    </xf>
    <xf numFmtId="4" fontId="4" fillId="0" borderId="0" xfId="0" applyNumberFormat="1" applyFont="1"/>
    <xf numFmtId="164" fontId="15" fillId="3" borderId="60" xfId="0" applyNumberFormat="1" applyFont="1" applyFill="1" applyBorder="1" applyAlignment="1" applyProtection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0" xfId="0" applyBorder="1" applyAlignment="1" applyProtection="1">
      <protection hidden="1"/>
    </xf>
    <xf numFmtId="164" fontId="15" fillId="3" borderId="70" xfId="0" applyNumberFormat="1" applyFont="1" applyFill="1" applyBorder="1" applyAlignment="1" applyProtection="1">
      <alignment vertical="center"/>
    </xf>
    <xf numFmtId="0" fontId="7" fillId="2" borderId="68" xfId="0" applyFont="1" applyFill="1" applyBorder="1" applyAlignment="1" applyProtection="1">
      <alignment horizontal="center" vertical="center"/>
      <protection hidden="1"/>
    </xf>
    <xf numFmtId="0" fontId="9" fillId="0" borderId="66" xfId="0" applyFont="1" applyBorder="1" applyAlignment="1" applyProtection="1">
      <alignment horizontal="center" vertical="center"/>
      <protection hidden="1"/>
    </xf>
    <xf numFmtId="164" fontId="15" fillId="3" borderId="68" xfId="0" applyNumberFormat="1" applyFont="1" applyFill="1" applyBorder="1" applyAlignment="1" applyProtection="1">
      <alignment vertical="center"/>
    </xf>
    <xf numFmtId="164" fontId="15" fillId="3" borderId="67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166" fontId="31" fillId="0" borderId="0" xfId="1"/>
    <xf numFmtId="0" fontId="0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/>
    </xf>
    <xf numFmtId="166" fontId="16" fillId="0" borderId="0" xfId="1" applyFont="1" applyBorder="1" applyAlignment="1" applyProtection="1">
      <alignment horizontal="right"/>
    </xf>
    <xf numFmtId="0" fontId="16" fillId="6" borderId="0" xfId="0" applyFont="1" applyFill="1"/>
    <xf numFmtId="166" fontId="16" fillId="0" borderId="0" xfId="1" applyFont="1" applyBorder="1" applyAlignment="1" applyProtection="1"/>
    <xf numFmtId="0" fontId="17" fillId="0" borderId="72" xfId="0" applyFont="1" applyBorder="1" applyAlignment="1">
      <alignment horizontal="center" vertical="center"/>
    </xf>
    <xf numFmtId="166" fontId="17" fillId="7" borderId="72" xfId="1" applyFont="1" applyFill="1" applyBorder="1" applyAlignment="1" applyProtection="1">
      <alignment horizontal="center" vertical="center"/>
    </xf>
    <xf numFmtId="0" fontId="17" fillId="7" borderId="72" xfId="0" applyFont="1" applyFill="1" applyBorder="1" applyAlignment="1">
      <alignment horizontal="center" vertical="center"/>
    </xf>
    <xf numFmtId="166" fontId="17" fillId="7" borderId="72" xfId="1" applyFont="1" applyFill="1" applyBorder="1" applyAlignment="1" applyProtection="1">
      <alignment horizontal="center" vertical="center" wrapText="1"/>
    </xf>
    <xf numFmtId="0" fontId="17" fillId="7" borderId="72" xfId="0" applyFont="1" applyFill="1" applyBorder="1" applyAlignment="1">
      <alignment horizontal="center" vertical="center" wrapText="1"/>
    </xf>
    <xf numFmtId="0" fontId="17" fillId="7" borderId="73" xfId="0" applyFont="1" applyFill="1" applyBorder="1" applyAlignment="1">
      <alignment horizontal="center" vertical="center" wrapText="1"/>
    </xf>
    <xf numFmtId="166" fontId="17" fillId="8" borderId="71" xfId="1" applyFont="1" applyFill="1" applyBorder="1" applyAlignment="1" applyProtection="1">
      <alignment horizontal="center" vertical="center"/>
    </xf>
    <xf numFmtId="0" fontId="17" fillId="8" borderId="72" xfId="0" applyFont="1" applyFill="1" applyBorder="1" applyAlignment="1">
      <alignment horizontal="center" vertical="center"/>
    </xf>
    <xf numFmtId="0" fontId="17" fillId="8" borderId="74" xfId="1" applyNumberFormat="1" applyFont="1" applyFill="1" applyBorder="1" applyAlignment="1" applyProtection="1">
      <alignment horizontal="center" vertical="center" wrapText="1"/>
    </xf>
    <xf numFmtId="166" fontId="17" fillId="9" borderId="71" xfId="1" applyFont="1" applyFill="1" applyBorder="1" applyAlignment="1" applyProtection="1">
      <alignment horizontal="center" vertical="center"/>
    </xf>
    <xf numFmtId="0" fontId="17" fillId="9" borderId="72" xfId="0" applyFont="1" applyFill="1" applyBorder="1" applyAlignment="1">
      <alignment horizontal="center" vertical="center"/>
    </xf>
    <xf numFmtId="0" fontId="17" fillId="9" borderId="73" xfId="1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3" xfId="0" applyFont="1" applyBorder="1"/>
    <xf numFmtId="0" fontId="0" fillId="0" borderId="63" xfId="0" applyFont="1" applyBorder="1" applyAlignment="1">
      <alignment wrapText="1"/>
    </xf>
    <xf numFmtId="166" fontId="0" fillId="7" borderId="63" xfId="1" applyFont="1" applyFill="1" applyBorder="1" applyAlignment="1" applyProtection="1"/>
    <xf numFmtId="0" fontId="0" fillId="7" borderId="63" xfId="0" applyFont="1" applyFill="1" applyBorder="1"/>
    <xf numFmtId="0" fontId="0" fillId="8" borderId="63" xfId="0" applyFill="1" applyBorder="1"/>
    <xf numFmtId="0" fontId="0" fillId="9" borderId="63" xfId="0" applyFill="1" applyBorder="1"/>
    <xf numFmtId="166" fontId="0" fillId="9" borderId="64" xfId="1" applyFont="1" applyFill="1" applyBorder="1" applyAlignment="1" applyProtection="1"/>
    <xf numFmtId="0" fontId="0" fillId="0" borderId="68" xfId="0" applyBorder="1" applyAlignment="1">
      <alignment horizontal="center" vertical="center"/>
    </xf>
    <xf numFmtId="0" fontId="0" fillId="0" borderId="68" xfId="0" applyFont="1" applyBorder="1"/>
    <xf numFmtId="0" fontId="0" fillId="0" borderId="68" xfId="0" applyFont="1" applyBorder="1" applyAlignment="1">
      <alignment wrapText="1"/>
    </xf>
    <xf numFmtId="166" fontId="0" fillId="7" borderId="68" xfId="1" applyFont="1" applyFill="1" applyBorder="1" applyAlignment="1" applyProtection="1"/>
    <xf numFmtId="0" fontId="0" fillId="7" borderId="68" xfId="0" applyFont="1" applyFill="1" applyBorder="1"/>
    <xf numFmtId="0" fontId="0" fillId="8" borderId="68" xfId="0" applyFill="1" applyBorder="1"/>
    <xf numFmtId="0" fontId="0" fillId="9" borderId="68" xfId="0" applyFill="1" applyBorder="1"/>
    <xf numFmtId="166" fontId="0" fillId="9" borderId="67" xfId="1" applyFont="1" applyFill="1" applyBorder="1" applyAlignment="1" applyProtection="1"/>
    <xf numFmtId="0" fontId="0" fillId="0" borderId="68" xfId="0" applyFont="1" applyBorder="1" applyAlignment="1">
      <alignment horizontal="left" vertical="center" wrapText="1"/>
    </xf>
    <xf numFmtId="0" fontId="0" fillId="0" borderId="60" xfId="0" applyBorder="1" applyAlignment="1">
      <alignment horizontal="center" vertical="center"/>
    </xf>
    <xf numFmtId="0" fontId="0" fillId="0" borderId="60" xfId="0" applyFont="1" applyBorder="1" applyAlignment="1">
      <alignment horizontal="left" vertical="center"/>
    </xf>
    <xf numFmtId="0" fontId="0" fillId="0" borderId="60" xfId="0" applyFont="1" applyBorder="1" applyAlignment="1">
      <alignment wrapText="1"/>
    </xf>
    <xf numFmtId="166" fontId="0" fillId="7" borderId="60" xfId="1" applyFont="1" applyFill="1" applyBorder="1" applyAlignment="1" applyProtection="1"/>
    <xf numFmtId="0" fontId="0" fillId="7" borderId="60" xfId="0" applyFont="1" applyFill="1" applyBorder="1"/>
    <xf numFmtId="0" fontId="0" fillId="8" borderId="60" xfId="0" applyFill="1" applyBorder="1"/>
    <xf numFmtId="0" fontId="0" fillId="9" borderId="60" xfId="0" applyFill="1" applyBorder="1"/>
    <xf numFmtId="166" fontId="0" fillId="9" borderId="70" xfId="1" applyFont="1" applyFill="1" applyBorder="1" applyAlignment="1" applyProtection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166" fontId="0" fillId="0" borderId="0" xfId="1" applyFont="1" applyBorder="1" applyAlignment="1" applyProtection="1"/>
    <xf numFmtId="0" fontId="0" fillId="0" borderId="0" xfId="0" applyFont="1" applyBorder="1"/>
    <xf numFmtId="2" fontId="0" fillId="0" borderId="0" xfId="0" applyNumberFormat="1" applyFont="1" applyBorder="1"/>
    <xf numFmtId="166" fontId="0" fillId="7" borderId="63" xfId="1" applyFont="1" applyFill="1" applyBorder="1" applyAlignment="1" applyProtection="1">
      <alignment wrapText="1"/>
    </xf>
    <xf numFmtId="166" fontId="0" fillId="7" borderId="68" xfId="1" applyFont="1" applyFill="1" applyBorder="1" applyAlignment="1" applyProtection="1">
      <alignment wrapText="1"/>
    </xf>
    <xf numFmtId="166" fontId="0" fillId="7" borderId="60" xfId="1" applyFont="1" applyFill="1" applyBorder="1" applyAlignment="1" applyProtection="1">
      <alignment wrapText="1"/>
    </xf>
    <xf numFmtId="0" fontId="0" fillId="0" borderId="0" xfId="0" applyFont="1" applyBorder="1" applyAlignment="1">
      <alignment wrapText="1"/>
    </xf>
    <xf numFmtId="166" fontId="0" fillId="0" borderId="0" xfId="1" applyFont="1" applyBorder="1" applyAlignment="1" applyProtection="1">
      <alignment wrapText="1"/>
    </xf>
    <xf numFmtId="2" fontId="0" fillId="7" borderId="63" xfId="0" applyNumberFormat="1" applyFont="1" applyFill="1" applyBorder="1"/>
    <xf numFmtId="166" fontId="0" fillId="8" borderId="63" xfId="1" applyFont="1" applyFill="1" applyBorder="1" applyAlignment="1" applyProtection="1"/>
    <xf numFmtId="166" fontId="0" fillId="9" borderId="63" xfId="1" applyFont="1" applyFill="1" applyBorder="1" applyAlignment="1" applyProtection="1"/>
    <xf numFmtId="2" fontId="0" fillId="7" borderId="60" xfId="0" applyNumberFormat="1" applyFont="1" applyFill="1" applyBorder="1"/>
    <xf numFmtId="166" fontId="0" fillId="8" borderId="60" xfId="1" applyFont="1" applyFill="1" applyBorder="1" applyAlignment="1" applyProtection="1"/>
    <xf numFmtId="166" fontId="0" fillId="9" borderId="60" xfId="1" applyFont="1" applyFill="1" applyBorder="1" applyAlignment="1" applyProtection="1"/>
    <xf numFmtId="0" fontId="0" fillId="0" borderId="68" xfId="0" applyFont="1" applyBorder="1" applyAlignment="1">
      <alignment horizontal="left" vertical="center"/>
    </xf>
    <xf numFmtId="0" fontId="0" fillId="0" borderId="76" xfId="0" applyBorder="1" applyAlignment="1">
      <alignment horizontal="center" vertical="center"/>
    </xf>
    <xf numFmtId="0" fontId="0" fillId="0" borderId="76" xfId="0" applyFont="1" applyBorder="1" applyAlignment="1">
      <alignment wrapText="1"/>
    </xf>
    <xf numFmtId="166" fontId="0" fillId="7" borderId="76" xfId="1" applyFont="1" applyFill="1" applyBorder="1" applyAlignment="1" applyProtection="1"/>
    <xf numFmtId="0" fontId="0" fillId="7" borderId="76" xfId="0" applyFont="1" applyFill="1" applyBorder="1"/>
    <xf numFmtId="2" fontId="0" fillId="7" borderId="78" xfId="0" applyNumberFormat="1" applyFont="1" applyFill="1" applyBorder="1"/>
    <xf numFmtId="166" fontId="0" fillId="8" borderId="79" xfId="1" applyFont="1" applyFill="1" applyBorder="1" applyAlignment="1" applyProtection="1"/>
    <xf numFmtId="0" fontId="0" fillId="8" borderId="76" xfId="0" applyFill="1" applyBorder="1"/>
    <xf numFmtId="166" fontId="0" fillId="8" borderId="80" xfId="1" applyFont="1" applyFill="1" applyBorder="1" applyAlignment="1" applyProtection="1"/>
    <xf numFmtId="166" fontId="0" fillId="9" borderId="75" xfId="1" applyFont="1" applyFill="1" applyBorder="1" applyAlignment="1" applyProtection="1"/>
    <xf numFmtId="0" fontId="0" fillId="9" borderId="76" xfId="0" applyFill="1" applyBorder="1"/>
    <xf numFmtId="166" fontId="0" fillId="9" borderId="78" xfId="1" applyFont="1" applyFill="1" applyBorder="1" applyAlignment="1" applyProtection="1"/>
    <xf numFmtId="2" fontId="0" fillId="7" borderId="76" xfId="0" applyNumberFormat="1" applyFont="1" applyFill="1" applyBorder="1"/>
    <xf numFmtId="166" fontId="0" fillId="8" borderId="78" xfId="1" applyFont="1" applyFill="1" applyBorder="1" applyAlignment="1" applyProtection="1"/>
    <xf numFmtId="0" fontId="0" fillId="8" borderId="79" xfId="0" applyFill="1" applyBorder="1"/>
    <xf numFmtId="0" fontId="0" fillId="0" borderId="81" xfId="0" applyBorder="1" applyAlignment="1">
      <alignment horizontal="center" vertical="center"/>
    </xf>
    <xf numFmtId="0" fontId="0" fillId="0" borderId="81" xfId="0" applyFont="1" applyBorder="1" applyAlignment="1">
      <alignment wrapText="1"/>
    </xf>
    <xf numFmtId="166" fontId="0" fillId="7" borderId="81" xfId="1" applyFont="1" applyFill="1" applyBorder="1" applyAlignment="1" applyProtection="1"/>
    <xf numFmtId="0" fontId="0" fillId="7" borderId="81" xfId="0" applyFont="1" applyFill="1" applyBorder="1"/>
    <xf numFmtId="2" fontId="0" fillId="7" borderId="82" xfId="0" applyNumberFormat="1" applyFont="1" applyFill="1" applyBorder="1"/>
    <xf numFmtId="166" fontId="0" fillId="8" borderId="83" xfId="1" applyFont="1" applyFill="1" applyBorder="1" applyAlignment="1" applyProtection="1"/>
    <xf numFmtId="0" fontId="0" fillId="8" borderId="81" xfId="0" applyFill="1" applyBorder="1"/>
    <xf numFmtId="166" fontId="0" fillId="8" borderId="84" xfId="1" applyFont="1" applyFill="1" applyBorder="1" applyAlignment="1" applyProtection="1"/>
    <xf numFmtId="166" fontId="0" fillId="9" borderId="85" xfId="1" applyFont="1" applyFill="1" applyBorder="1" applyAlignment="1" applyProtection="1"/>
    <xf numFmtId="0" fontId="0" fillId="9" borderId="81" xfId="0" applyFill="1" applyBorder="1"/>
    <xf numFmtId="166" fontId="0" fillId="9" borderId="82" xfId="1" applyFont="1" applyFill="1" applyBorder="1" applyAlignment="1" applyProtection="1"/>
    <xf numFmtId="0" fontId="19" fillId="0" borderId="0" xfId="0" applyFont="1" applyBorder="1" applyProtection="1">
      <protection locked="0"/>
    </xf>
    <xf numFmtId="0" fontId="20" fillId="0" borderId="0" xfId="0" applyFont="1" applyProtection="1">
      <protection locked="0"/>
    </xf>
    <xf numFmtId="2" fontId="20" fillId="0" borderId="0" xfId="0" applyNumberFormat="1" applyFont="1" applyProtection="1">
      <protection locked="0"/>
    </xf>
    <xf numFmtId="0" fontId="11" fillId="2" borderId="29" xfId="0" applyFont="1" applyFill="1" applyBorder="1" applyAlignment="1" applyProtection="1">
      <alignment horizontal="center"/>
      <protection locked="0"/>
    </xf>
    <xf numFmtId="0" fontId="20" fillId="2" borderId="68" xfId="0" applyFont="1" applyFill="1" applyBorder="1" applyProtection="1">
      <protection locked="0"/>
    </xf>
    <xf numFmtId="0" fontId="11" fillId="0" borderId="0" xfId="0" applyFont="1" applyBorder="1" applyAlignment="1" applyProtection="1">
      <protection locked="0"/>
    </xf>
    <xf numFmtId="0" fontId="11" fillId="11" borderId="50" xfId="0" applyFont="1" applyFill="1" applyBorder="1" applyAlignment="1" applyProtection="1">
      <alignment horizontal="right"/>
      <protection locked="0"/>
    </xf>
    <xf numFmtId="0" fontId="11" fillId="11" borderId="0" xfId="0" applyFont="1" applyFill="1" applyBorder="1" applyAlignment="1" applyProtection="1">
      <alignment horizontal="right"/>
      <protection locked="0"/>
    </xf>
    <xf numFmtId="10" fontId="11" fillId="11" borderId="86" xfId="0" applyNumberFormat="1" applyFont="1" applyFill="1" applyBorder="1" applyAlignment="1" applyProtection="1">
      <alignment horizontal="center"/>
      <protection locked="0"/>
    </xf>
    <xf numFmtId="0" fontId="11" fillId="11" borderId="15" xfId="0" applyFont="1" applyFill="1" applyBorder="1" applyAlignment="1" applyProtection="1">
      <alignment horizontal="right"/>
      <protection locked="0"/>
    </xf>
    <xf numFmtId="10" fontId="11" fillId="11" borderId="87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4" fillId="0" borderId="0" xfId="0" applyFont="1" applyBorder="1" applyAlignment="1" applyProtection="1">
      <protection locked="0"/>
    </xf>
    <xf numFmtId="2" fontId="21" fillId="0" borderId="0" xfId="0" applyNumberFormat="1" applyFont="1" applyBorder="1" applyProtection="1">
      <protection locked="0"/>
    </xf>
    <xf numFmtId="49" fontId="7" fillId="2" borderId="88" xfId="0" applyNumberFormat="1" applyFont="1" applyFill="1" applyBorder="1" applyProtection="1">
      <protection locked="0"/>
    </xf>
    <xf numFmtId="49" fontId="7" fillId="2" borderId="89" xfId="0" applyNumberFormat="1" applyFont="1" applyFill="1" applyBorder="1" applyProtection="1">
      <protection locked="0"/>
    </xf>
    <xf numFmtId="49" fontId="21" fillId="2" borderId="89" xfId="0" applyNumberFormat="1" applyFont="1" applyFill="1" applyBorder="1" applyAlignment="1" applyProtection="1">
      <alignment horizontal="left"/>
      <protection locked="0"/>
    </xf>
    <xf numFmtId="49" fontId="22" fillId="2" borderId="89" xfId="0" applyNumberFormat="1" applyFont="1" applyFill="1" applyBorder="1" applyAlignment="1" applyProtection="1">
      <alignment horizontal="center"/>
      <protection locked="0"/>
    </xf>
    <xf numFmtId="0" fontId="5" fillId="10" borderId="91" xfId="0" applyFont="1" applyFill="1" applyBorder="1" applyAlignment="1" applyProtection="1">
      <alignment horizontal="center" vertical="center" textRotation="90" wrapText="1"/>
      <protection locked="0"/>
    </xf>
    <xf numFmtId="0" fontId="5" fillId="10" borderId="92" xfId="0" applyFont="1" applyFill="1" applyBorder="1" applyAlignment="1" applyProtection="1">
      <alignment horizontal="center" vertical="center" textRotation="90" wrapText="1"/>
      <protection locked="0"/>
    </xf>
    <xf numFmtId="0" fontId="5" fillId="10" borderId="63" xfId="0" applyFont="1" applyFill="1" applyBorder="1" applyAlignment="1" applyProtection="1">
      <alignment horizontal="center" vertical="center" wrapText="1"/>
      <protection locked="0"/>
    </xf>
    <xf numFmtId="0" fontId="5" fillId="10" borderId="92" xfId="0" applyFont="1" applyFill="1" applyBorder="1" applyAlignment="1" applyProtection="1">
      <alignment horizontal="center" vertical="center" wrapText="1"/>
      <protection locked="0"/>
    </xf>
    <xf numFmtId="0" fontId="5" fillId="12" borderId="77" xfId="0" applyFont="1" applyFill="1" applyBorder="1" applyAlignment="1" applyProtection="1">
      <alignment horizontal="center" vertical="center" textRotation="90" wrapText="1"/>
      <protection locked="0"/>
    </xf>
    <xf numFmtId="0" fontId="23" fillId="12" borderId="77" xfId="0" applyFont="1" applyFill="1" applyBorder="1" applyAlignment="1" applyProtection="1">
      <alignment horizontal="center" vertical="center" textRotation="90" wrapText="1"/>
      <protection locked="0"/>
    </xf>
    <xf numFmtId="0" fontId="5" fillId="2" borderId="63" xfId="0" applyFont="1" applyFill="1" applyBorder="1" applyAlignment="1" applyProtection="1">
      <alignment horizontal="center" vertical="center" textRotation="90" wrapText="1"/>
      <protection locked="0"/>
    </xf>
    <xf numFmtId="0" fontId="8" fillId="2" borderId="92" xfId="0" applyFont="1" applyFill="1" applyBorder="1" applyAlignment="1" applyProtection="1">
      <alignment horizontal="center" vertical="center" wrapText="1"/>
      <protection locked="0"/>
    </xf>
    <xf numFmtId="0" fontId="24" fillId="3" borderId="93" xfId="0" applyFont="1" applyFill="1" applyBorder="1" applyAlignment="1" applyProtection="1">
      <alignment horizontal="center" vertical="center" wrapText="1"/>
      <protection locked="0"/>
    </xf>
    <xf numFmtId="0" fontId="4" fillId="10" borderId="94" xfId="0" applyFont="1" applyFill="1" applyBorder="1" applyAlignment="1" applyProtection="1">
      <alignment horizontal="center" vertical="center" textRotation="90" wrapText="1"/>
      <protection locked="0"/>
    </xf>
    <xf numFmtId="0" fontId="4" fillId="10" borderId="92" xfId="0" applyFont="1" applyFill="1" applyBorder="1" applyAlignment="1" applyProtection="1">
      <alignment horizontal="center" vertical="center" textRotation="90" wrapText="1"/>
      <protection locked="0"/>
    </xf>
    <xf numFmtId="0" fontId="4" fillId="3" borderId="92" xfId="0" applyFont="1" applyFill="1" applyBorder="1" applyAlignment="1" applyProtection="1">
      <alignment horizontal="center" vertical="center" textRotation="90" wrapText="1"/>
      <protection locked="0"/>
    </xf>
    <xf numFmtId="0" fontId="24" fillId="2" borderId="93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wrapText="1"/>
      <protection locked="0"/>
    </xf>
    <xf numFmtId="0" fontId="26" fillId="9" borderId="32" xfId="0" applyFont="1" applyFill="1" applyBorder="1" applyProtection="1">
      <protection locked="0"/>
    </xf>
    <xf numFmtId="0" fontId="27" fillId="9" borderId="32" xfId="0" applyFont="1" applyFill="1" applyBorder="1" applyAlignment="1" applyProtection="1">
      <protection locked="0"/>
    </xf>
    <xf numFmtId="0" fontId="27" fillId="9" borderId="32" xfId="0" applyFont="1" applyFill="1" applyBorder="1" applyProtection="1">
      <protection locked="0"/>
    </xf>
    <xf numFmtId="0" fontId="4" fillId="9" borderId="32" xfId="0" applyFont="1" applyFill="1" applyBorder="1" applyAlignment="1" applyProtection="1">
      <alignment horizontal="center"/>
      <protection locked="0"/>
    </xf>
    <xf numFmtId="0" fontId="7" fillId="9" borderId="32" xfId="0" applyFont="1" applyFill="1" applyBorder="1" applyAlignment="1" applyProtection="1">
      <alignment horizontal="center"/>
      <protection locked="0"/>
    </xf>
    <xf numFmtId="10" fontId="7" fillId="9" borderId="32" xfId="0" applyNumberFormat="1" applyFont="1" applyFill="1" applyBorder="1" applyAlignment="1" applyProtection="1">
      <alignment horizontal="center"/>
      <protection locked="0"/>
    </xf>
    <xf numFmtId="2" fontId="4" fillId="9" borderId="68" xfId="0" applyNumberFormat="1" applyFont="1" applyFill="1" applyBorder="1" applyAlignment="1" applyProtection="1">
      <alignment horizontal="center"/>
      <protection locked="0"/>
    </xf>
    <xf numFmtId="0" fontId="7" fillId="2" borderId="68" xfId="0" applyFont="1" applyFill="1" applyBorder="1" applyAlignment="1" applyProtection="1">
      <alignment horizontal="center"/>
      <protection locked="0"/>
    </xf>
    <xf numFmtId="167" fontId="28" fillId="9" borderId="68" xfId="0" applyNumberFormat="1" applyFont="1" applyFill="1" applyBorder="1" applyAlignment="1" applyProtection="1">
      <alignment horizontal="center"/>
      <protection locked="0"/>
    </xf>
    <xf numFmtId="0" fontId="3" fillId="9" borderId="68" xfId="0" applyFont="1" applyFill="1" applyBorder="1" applyAlignment="1" applyProtection="1">
      <alignment horizontal="center"/>
      <protection locked="0"/>
    </xf>
    <xf numFmtId="0" fontId="3" fillId="2" borderId="68" xfId="0" applyFont="1" applyFill="1" applyBorder="1" applyAlignment="1" applyProtection="1">
      <alignment horizontal="center"/>
      <protection locked="0"/>
    </xf>
    <xf numFmtId="167" fontId="28" fillId="2" borderId="67" xfId="0" applyNumberFormat="1" applyFont="1" applyFill="1" applyBorder="1" applyAlignment="1" applyProtection="1">
      <alignment horizontal="center"/>
      <protection locked="0"/>
    </xf>
    <xf numFmtId="167" fontId="28" fillId="0" borderId="0" xfId="0" applyNumberFormat="1" applyFont="1" applyBorder="1" applyAlignment="1" applyProtection="1">
      <alignment horizontal="center"/>
      <protection locked="0"/>
    </xf>
    <xf numFmtId="0" fontId="30" fillId="0" borderId="68" xfId="0" applyFont="1" applyBorder="1" applyAlignment="1" applyProtection="1">
      <alignment horizontal="center" vertical="center" wrapText="1"/>
      <protection locked="0"/>
    </xf>
    <xf numFmtId="0" fontId="29" fillId="0" borderId="68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center" vertical="center" wrapText="1"/>
      <protection locked="0"/>
    </xf>
    <xf numFmtId="0" fontId="5" fillId="0" borderId="68" xfId="0" applyFont="1" applyBorder="1" applyAlignment="1" applyProtection="1">
      <alignment horizontal="center" vertical="center" wrapText="1"/>
    </xf>
    <xf numFmtId="10" fontId="5" fillId="0" borderId="68" xfId="0" applyNumberFormat="1" applyFont="1" applyBorder="1" applyAlignment="1" applyProtection="1">
      <alignment horizontal="center" vertical="center" wrapText="1"/>
    </xf>
    <xf numFmtId="0" fontId="5" fillId="2" borderId="68" xfId="0" applyFont="1" applyFill="1" applyBorder="1" applyAlignment="1" applyProtection="1">
      <alignment horizontal="center" vertical="center" wrapText="1"/>
    </xf>
    <xf numFmtId="166" fontId="5" fillId="0" borderId="0" xfId="0" applyNumberFormat="1" applyFont="1" applyBorder="1" applyAlignment="1" applyProtection="1">
      <alignment horizontal="center" vertical="center" wrapText="1"/>
    </xf>
    <xf numFmtId="9" fontId="3" fillId="0" borderId="0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</xf>
    <xf numFmtId="166" fontId="3" fillId="2" borderId="18" xfId="0" applyNumberFormat="1" applyFont="1" applyFill="1" applyBorder="1" applyProtection="1">
      <protection locked="0"/>
    </xf>
    <xf numFmtId="0" fontId="3" fillId="2" borderId="68" xfId="0" applyFont="1" applyFill="1" applyBorder="1" applyProtection="1">
      <protection locked="0"/>
    </xf>
    <xf numFmtId="2" fontId="3" fillId="2" borderId="68" xfId="0" applyNumberFormat="1" applyFont="1" applyFill="1" applyBorder="1" applyProtection="1">
      <protection locked="0"/>
    </xf>
    <xf numFmtId="0" fontId="3" fillId="13" borderId="68" xfId="0" applyFont="1" applyFill="1" applyBorder="1" applyAlignment="1" applyProtection="1">
      <alignment horizontal="center"/>
      <protection locked="0"/>
    </xf>
    <xf numFmtId="10" fontId="3" fillId="12" borderId="0" xfId="0" applyNumberFormat="1" applyFont="1" applyFill="1" applyProtection="1">
      <protection locked="0"/>
    </xf>
    <xf numFmtId="0" fontId="15" fillId="0" borderId="68" xfId="0" applyFont="1" applyBorder="1" applyAlignment="1" applyProtection="1">
      <alignment horizontal="center" vertical="center" wrapText="1"/>
      <protection locked="0"/>
    </xf>
    <xf numFmtId="0" fontId="29" fillId="0" borderId="68" xfId="0" applyFont="1" applyBorder="1" applyAlignment="1">
      <alignment vertical="center" wrapText="1"/>
    </xf>
    <xf numFmtId="0" fontId="5" fillId="11" borderId="68" xfId="0" applyFont="1" applyFill="1" applyBorder="1" applyAlignment="1" applyProtection="1">
      <alignment horizontal="center" vertical="center" wrapText="1"/>
    </xf>
    <xf numFmtId="166" fontId="0" fillId="8" borderId="68" xfId="1" applyFont="1" applyFill="1" applyBorder="1" applyAlignment="1" applyProtection="1"/>
    <xf numFmtId="166" fontId="0" fillId="9" borderId="68" xfId="1" applyFont="1" applyFill="1" applyBorder="1" applyAlignment="1" applyProtection="1"/>
    <xf numFmtId="0" fontId="0" fillId="0" borderId="76" xfId="0" applyFont="1" applyBorder="1" applyAlignment="1">
      <alignment horizontal="left" vertical="center" wrapText="1"/>
    </xf>
    <xf numFmtId="2" fontId="0" fillId="7" borderId="68" xfId="0" applyNumberFormat="1" applyFont="1" applyFill="1" applyBorder="1"/>
    <xf numFmtId="4" fontId="0" fillId="7" borderId="60" xfId="1" applyNumberFormat="1" applyFont="1" applyFill="1" applyBorder="1" applyAlignment="1" applyProtection="1"/>
    <xf numFmtId="2" fontId="0" fillId="8" borderId="60" xfId="1" applyNumberFormat="1" applyFont="1" applyFill="1" applyBorder="1" applyAlignment="1" applyProtection="1"/>
    <xf numFmtId="2" fontId="0" fillId="9" borderId="70" xfId="1" applyNumberFormat="1" applyFont="1" applyFill="1" applyBorder="1" applyAlignment="1" applyProtection="1"/>
    <xf numFmtId="0" fontId="0" fillId="0" borderId="63" xfId="0" applyFont="1" applyBorder="1" applyAlignment="1">
      <alignment horizontal="left" wrapText="1"/>
    </xf>
    <xf numFmtId="166" fontId="0" fillId="8" borderId="76" xfId="1" applyFont="1" applyFill="1" applyBorder="1" applyAlignment="1" applyProtection="1"/>
    <xf numFmtId="166" fontId="0" fillId="9" borderId="76" xfId="1" applyFont="1" applyFill="1" applyBorder="1" applyAlignment="1" applyProtection="1"/>
    <xf numFmtId="0" fontId="0" fillId="7" borderId="60" xfId="1" applyNumberFormat="1" applyFont="1" applyFill="1" applyBorder="1" applyAlignment="1" applyProtection="1"/>
    <xf numFmtId="0" fontId="0" fillId="0" borderId="68" xfId="0" applyFont="1" applyBorder="1" applyAlignment="1">
      <alignment vertical="center" wrapText="1"/>
    </xf>
    <xf numFmtId="0" fontId="0" fillId="8" borderId="60" xfId="1" applyNumberFormat="1" applyFont="1" applyFill="1" applyBorder="1" applyAlignment="1" applyProtection="1"/>
    <xf numFmtId="0" fontId="0" fillId="0" borderId="76" xfId="0" applyFont="1" applyBorder="1" applyAlignment="1">
      <alignment horizontal="left" vertical="center"/>
    </xf>
    <xf numFmtId="0" fontId="5" fillId="0" borderId="68" xfId="0" applyFont="1" applyFill="1" applyBorder="1" applyAlignment="1" applyProtection="1">
      <alignment horizontal="center" vertical="center" wrapText="1"/>
      <protection locked="0"/>
    </xf>
    <xf numFmtId="0" fontId="32" fillId="0" borderId="68" xfId="0" applyFont="1" applyFill="1" applyBorder="1" applyAlignment="1" applyProtection="1">
      <alignment horizontal="center" vertical="center" wrapText="1"/>
      <protection locked="0"/>
    </xf>
    <xf numFmtId="0" fontId="5" fillId="0" borderId="68" xfId="0" applyFont="1" applyFill="1" applyBorder="1" applyAlignment="1" applyProtection="1">
      <alignment horizontal="center" vertical="center" wrapText="1"/>
    </xf>
    <xf numFmtId="10" fontId="5" fillId="0" borderId="68" xfId="0" applyNumberFormat="1" applyFont="1" applyFill="1" applyBorder="1" applyAlignment="1" applyProtection="1">
      <alignment horizontal="center" vertical="center" wrapText="1"/>
    </xf>
    <xf numFmtId="166" fontId="5" fillId="0" borderId="0" xfId="0" applyNumberFormat="1" applyFont="1" applyFill="1" applyBorder="1" applyAlignment="1" applyProtection="1">
      <alignment horizontal="center" vertical="center" wrapText="1"/>
    </xf>
    <xf numFmtId="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166" fontId="3" fillId="0" borderId="18" xfId="0" applyNumberFormat="1" applyFont="1" applyFill="1" applyBorder="1" applyProtection="1">
      <protection locked="0"/>
    </xf>
    <xf numFmtId="0" fontId="3" fillId="0" borderId="68" xfId="0" applyFont="1" applyFill="1" applyBorder="1" applyProtection="1">
      <protection locked="0"/>
    </xf>
    <xf numFmtId="2" fontId="3" fillId="0" borderId="68" xfId="0" applyNumberFormat="1" applyFont="1" applyFill="1" applyBorder="1" applyProtection="1">
      <protection locked="0"/>
    </xf>
    <xf numFmtId="0" fontId="3" fillId="0" borderId="68" xfId="0" applyFont="1" applyFill="1" applyBorder="1" applyAlignment="1" applyProtection="1">
      <alignment horizontal="center"/>
      <protection locked="0"/>
    </xf>
    <xf numFmtId="10" fontId="3" fillId="0" borderId="0" xfId="0" applyNumberFormat="1" applyFont="1" applyFill="1" applyProtection="1">
      <protection locked="0"/>
    </xf>
    <xf numFmtId="0" fontId="34" fillId="0" borderId="0" xfId="0" applyFont="1" applyFill="1"/>
    <xf numFmtId="0" fontId="5" fillId="10" borderId="95" xfId="0" applyFont="1" applyFill="1" applyBorder="1" applyAlignment="1" applyProtection="1">
      <alignment horizontal="center" vertical="center" textRotation="90" wrapText="1"/>
      <protection locked="0"/>
    </xf>
    <xf numFmtId="0" fontId="26" fillId="9" borderId="48" xfId="0" applyFont="1" applyFill="1" applyBorder="1" applyProtection="1">
      <protection locked="0"/>
    </xf>
    <xf numFmtId="0" fontId="7" fillId="3" borderId="48" xfId="0" applyFont="1" applyFill="1" applyBorder="1" applyAlignment="1" applyProtection="1">
      <alignment horizontal="left" vertical="center" wrapText="1"/>
      <protection locked="0"/>
    </xf>
    <xf numFmtId="0" fontId="4" fillId="3" borderId="48" xfId="0" applyFont="1" applyFill="1" applyBorder="1" applyAlignment="1" applyProtection="1">
      <alignment horizontal="left" vertical="center" wrapText="1"/>
      <protection locked="0"/>
    </xf>
    <xf numFmtId="0" fontId="19" fillId="0" borderId="96" xfId="0" applyFont="1" applyBorder="1" applyProtection="1">
      <protection locked="0"/>
    </xf>
    <xf numFmtId="0" fontId="19" fillId="0" borderId="97" xfId="0" applyFont="1" applyBorder="1" applyProtection="1">
      <protection locked="0"/>
    </xf>
    <xf numFmtId="0" fontId="11" fillId="10" borderId="98" xfId="0" applyFont="1" applyFill="1" applyBorder="1" applyAlignment="1" applyProtection="1">
      <alignment horizontal="center"/>
      <protection locked="0"/>
    </xf>
    <xf numFmtId="0" fontId="20" fillId="10" borderId="63" xfId="0" applyFont="1" applyFill="1" applyBorder="1" applyProtection="1">
      <protection locked="0"/>
    </xf>
    <xf numFmtId="0" fontId="20" fillId="0" borderId="97" xfId="0" applyFont="1" applyBorder="1" applyProtection="1">
      <protection locked="0"/>
    </xf>
    <xf numFmtId="0" fontId="20" fillId="0" borderId="99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20" fillId="0" borderId="0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19" fillId="11" borderId="0" xfId="0" applyFont="1" applyFill="1" applyBorder="1" applyProtection="1">
      <protection locked="0"/>
    </xf>
    <xf numFmtId="0" fontId="20" fillId="11" borderId="18" xfId="0" applyFont="1" applyFill="1" applyBorder="1" applyProtection="1">
      <protection locked="0"/>
    </xf>
    <xf numFmtId="0" fontId="7" fillId="0" borderId="17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0" fillId="0" borderId="18" xfId="0" applyBorder="1"/>
    <xf numFmtId="0" fontId="26" fillId="9" borderId="100" xfId="0" applyFont="1" applyFill="1" applyBorder="1" applyProtection="1">
      <protection locked="0"/>
    </xf>
    <xf numFmtId="0" fontId="29" fillId="11" borderId="66" xfId="0" applyFont="1" applyFill="1" applyBorder="1" applyAlignment="1" applyProtection="1">
      <alignment horizontal="left" vertical="center" wrapText="1"/>
      <protection locked="0"/>
    </xf>
    <xf numFmtId="0" fontId="29" fillId="11" borderId="66" xfId="0" applyFont="1" applyFill="1" applyBorder="1" applyAlignment="1" applyProtection="1">
      <alignment horizontal="left" vertical="center"/>
      <protection locked="0"/>
    </xf>
    <xf numFmtId="0" fontId="29" fillId="11" borderId="69" xfId="0" applyFont="1" applyFill="1" applyBorder="1" applyAlignment="1" applyProtection="1">
      <alignment horizontal="left" vertical="center" wrapText="1"/>
      <protection locked="0"/>
    </xf>
    <xf numFmtId="0" fontId="15" fillId="0" borderId="60" xfId="0" applyFont="1" applyBorder="1" applyAlignment="1" applyProtection="1">
      <alignment horizontal="center" vertical="center" wrapText="1"/>
      <protection locked="0"/>
    </xf>
    <xf numFmtId="0" fontId="30" fillId="0" borderId="60" xfId="0" applyFont="1" applyBorder="1" applyAlignment="1" applyProtection="1">
      <alignment horizontal="center" vertical="center" wrapText="1"/>
      <protection locked="0"/>
    </xf>
    <xf numFmtId="0" fontId="29" fillId="0" borderId="60" xfId="0" applyFont="1" applyBorder="1" applyAlignment="1">
      <alignment vertical="center" wrapText="1"/>
    </xf>
    <xf numFmtId="0" fontId="29" fillId="0" borderId="60" xfId="0" applyFont="1" applyBorder="1" applyAlignment="1" applyProtection="1">
      <alignment horizontal="left" vertical="center" wrapText="1"/>
      <protection locked="0"/>
    </xf>
    <xf numFmtId="0" fontId="32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center" wrapText="1"/>
    </xf>
    <xf numFmtId="10" fontId="5" fillId="0" borderId="60" xfId="0" applyNumberFormat="1" applyFont="1" applyBorder="1" applyAlignment="1" applyProtection="1">
      <alignment horizontal="center" vertical="center" wrapText="1"/>
    </xf>
    <xf numFmtId="0" fontId="5" fillId="0" borderId="60" xfId="0" applyFont="1" applyBorder="1" applyAlignment="1" applyProtection="1">
      <alignment horizontal="center" vertical="center" wrapText="1"/>
      <protection locked="0"/>
    </xf>
    <xf numFmtId="0" fontId="5" fillId="11" borderId="60" xfId="0" applyFont="1" applyFill="1" applyBorder="1" applyAlignment="1" applyProtection="1">
      <alignment horizontal="center" vertical="center" wrapText="1"/>
    </xf>
    <xf numFmtId="166" fontId="5" fillId="0" borderId="59" xfId="0" applyNumberFormat="1" applyFont="1" applyBorder="1" applyAlignment="1" applyProtection="1">
      <alignment horizontal="center" vertical="center" wrapText="1"/>
    </xf>
    <xf numFmtId="9" fontId="3" fillId="0" borderId="59" xfId="0" applyNumberFormat="1" applyFont="1" applyBorder="1" applyAlignment="1" applyProtection="1">
      <alignment horizontal="center" vertical="center"/>
      <protection locked="0"/>
    </xf>
    <xf numFmtId="0" fontId="4" fillId="2" borderId="59" xfId="0" applyFont="1" applyFill="1" applyBorder="1" applyAlignment="1" applyProtection="1">
      <alignment horizontal="center" vertical="center" wrapText="1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</xf>
    <xf numFmtId="166" fontId="3" fillId="2" borderId="101" xfId="0" applyNumberFormat="1" applyFont="1" applyFill="1" applyBorder="1" applyProtection="1">
      <protection locked="0"/>
    </xf>
    <xf numFmtId="0" fontId="35" fillId="0" borderId="68" xfId="0" applyFont="1" applyBorder="1" applyAlignment="1" applyProtection="1">
      <alignment horizontal="left" vertical="center" wrapText="1"/>
      <protection locked="0"/>
    </xf>
    <xf numFmtId="0" fontId="36" fillId="0" borderId="68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4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8" fillId="3" borderId="12" xfId="0" applyFont="1" applyFill="1" applyBorder="1" applyAlignment="1" applyProtection="1">
      <alignment horizontal="left" vertical="center" wrapText="1"/>
      <protection locked="0"/>
    </xf>
    <xf numFmtId="4" fontId="8" fillId="4" borderId="13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center"/>
    </xf>
    <xf numFmtId="4" fontId="8" fillId="3" borderId="14" xfId="0" applyNumberFormat="1" applyFont="1" applyFill="1" applyBorder="1" applyAlignment="1" applyProtection="1">
      <alignment horizontal="center" vertical="center" wrapText="1"/>
    </xf>
    <xf numFmtId="10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10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164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left"/>
    </xf>
    <xf numFmtId="164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8" fillId="0" borderId="22" xfId="0" applyFont="1" applyBorder="1" applyAlignment="1" applyProtection="1">
      <alignment horizontal="center" vertical="center"/>
      <protection hidden="1"/>
    </xf>
    <xf numFmtId="10" fontId="11" fillId="2" borderId="10" xfId="0" applyNumberFormat="1" applyFont="1" applyFill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165" fontId="11" fillId="2" borderId="25" xfId="0" applyNumberFormat="1" applyFont="1" applyFill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  <protection hidden="1"/>
    </xf>
    <xf numFmtId="1" fontId="11" fillId="2" borderId="25" xfId="0" applyNumberFormat="1" applyFont="1" applyFill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  <protection hidden="1"/>
    </xf>
    <xf numFmtId="10" fontId="11" fillId="2" borderId="26" xfId="0" applyNumberFormat="1" applyFont="1" applyFill="1" applyBorder="1" applyAlignment="1" applyProtection="1">
      <alignment horizontal="center" vertical="center"/>
    </xf>
    <xf numFmtId="164" fontId="11" fillId="2" borderId="26" xfId="0" applyNumberFormat="1" applyFont="1" applyFill="1" applyBorder="1" applyAlignment="1" applyProtection="1">
      <alignment horizontal="center" vertical="center"/>
    </xf>
    <xf numFmtId="10" fontId="11" fillId="2" borderId="27" xfId="0" applyNumberFormat="1" applyFont="1" applyFill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left"/>
    </xf>
    <xf numFmtId="0" fontId="7" fillId="3" borderId="3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/>
    </xf>
    <xf numFmtId="3" fontId="8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3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3" borderId="33" xfId="0" applyFont="1" applyFill="1" applyBorder="1" applyAlignment="1" applyProtection="1">
      <alignment horizontal="left" vertical="center" wrapText="1"/>
      <protection locked="0"/>
    </xf>
    <xf numFmtId="1" fontId="7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hidden="1"/>
    </xf>
    <xf numFmtId="3" fontId="9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hidden="1"/>
    </xf>
    <xf numFmtId="0" fontId="9" fillId="0" borderId="40" xfId="0" applyFont="1" applyBorder="1" applyAlignment="1" applyProtection="1">
      <alignment horizontal="center" vertical="center" wrapText="1"/>
      <protection hidden="1"/>
    </xf>
    <xf numFmtId="3" fontId="9" fillId="2" borderId="36" xfId="0" applyNumberFormat="1" applyFont="1" applyFill="1" applyBorder="1" applyAlignment="1" applyProtection="1">
      <alignment horizontal="center" vertical="center" wrapText="1"/>
      <protection locked="0"/>
    </xf>
    <xf numFmtId="17" fontId="9" fillId="0" borderId="39" xfId="0" applyNumberFormat="1" applyFont="1" applyBorder="1" applyAlignment="1" applyProtection="1">
      <alignment horizontal="center" vertical="center" wrapText="1"/>
      <protection hidden="1"/>
    </xf>
    <xf numFmtId="0" fontId="7" fillId="3" borderId="4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3" borderId="24" xfId="0" applyFont="1" applyFill="1" applyBorder="1" applyAlignment="1" applyProtection="1">
      <alignment horizontal="left" vertical="center" wrapText="1"/>
      <protection locked="0"/>
    </xf>
    <xf numFmtId="3" fontId="9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5" fillId="3" borderId="46" xfId="0" applyFont="1" applyFill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3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4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4" fontId="4" fillId="4" borderId="61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5" fillId="0" borderId="65" xfId="0" applyFont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/>
    </xf>
    <xf numFmtId="0" fontId="15" fillId="3" borderId="66" xfId="0" applyFont="1" applyFill="1" applyBorder="1" applyAlignment="1" applyProtection="1">
      <alignment horizontal="center" vertical="center"/>
      <protection hidden="1"/>
    </xf>
    <xf numFmtId="0" fontId="7" fillId="3" borderId="67" xfId="0" applyFont="1" applyFill="1" applyBorder="1" applyAlignment="1">
      <alignment horizontal="center" vertical="center"/>
    </xf>
    <xf numFmtId="0" fontId="9" fillId="0" borderId="66" xfId="0" applyFont="1" applyBorder="1" applyAlignment="1" applyProtection="1">
      <alignment horizontal="left" vertical="center" wrapText="1"/>
      <protection hidden="1"/>
    </xf>
    <xf numFmtId="0" fontId="9" fillId="0" borderId="66" xfId="0" applyFont="1" applyBorder="1" applyAlignment="1" applyProtection="1">
      <alignment horizontal="left" vertical="center"/>
      <protection hidden="1"/>
    </xf>
    <xf numFmtId="0" fontId="8" fillId="3" borderId="69" xfId="0" applyFont="1" applyFill="1" applyBorder="1" applyAlignment="1" applyProtection="1">
      <alignment horizontal="left" vertical="center"/>
      <protection hidden="1"/>
    </xf>
    <xf numFmtId="0" fontId="5" fillId="3" borderId="66" xfId="0" applyFont="1" applyFill="1" applyBorder="1" applyAlignment="1" applyProtection="1">
      <alignment horizontal="center" vertical="center"/>
      <protection hidden="1"/>
    </xf>
    <xf numFmtId="0" fontId="5" fillId="3" borderId="68" xfId="0" applyFont="1" applyFill="1" applyBorder="1" applyAlignment="1" applyProtection="1">
      <alignment horizontal="center" vertical="center"/>
      <protection hidden="1"/>
    </xf>
    <xf numFmtId="0" fontId="9" fillId="0" borderId="68" xfId="0" applyFont="1" applyBorder="1" applyAlignment="1" applyProtection="1">
      <alignment horizontal="left" vertical="center" wrapText="1"/>
      <protection hidden="1"/>
    </xf>
    <xf numFmtId="0" fontId="9" fillId="0" borderId="68" xfId="0" applyFont="1" applyBorder="1" applyAlignment="1" applyProtection="1">
      <alignment horizontal="left" vertical="center"/>
      <protection hidden="1"/>
    </xf>
    <xf numFmtId="0" fontId="8" fillId="3" borderId="66" xfId="0" applyFont="1" applyFill="1" applyBorder="1" applyAlignment="1" applyProtection="1">
      <alignment horizontal="left" vertical="center"/>
      <protection hidden="1"/>
    </xf>
    <xf numFmtId="0" fontId="5" fillId="3" borderId="66" xfId="0" applyFont="1" applyFill="1" applyBorder="1" applyAlignment="1">
      <alignment horizontal="center"/>
    </xf>
    <xf numFmtId="164" fontId="7" fillId="2" borderId="67" xfId="0" applyNumberFormat="1" applyFont="1" applyFill="1" applyBorder="1" applyAlignment="1" applyProtection="1">
      <alignment horizontal="center" vertical="center"/>
      <protection locked="0"/>
    </xf>
    <xf numFmtId="0" fontId="9" fillId="0" borderId="69" xfId="0" applyFont="1" applyBorder="1" applyAlignment="1" applyProtection="1">
      <alignment horizontal="left" vertical="center" wrapText="1"/>
      <protection hidden="1"/>
    </xf>
    <xf numFmtId="164" fontId="7" fillId="2" borderId="70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left"/>
    </xf>
    <xf numFmtId="0" fontId="8" fillId="0" borderId="66" xfId="0" applyFont="1" applyBorder="1" applyAlignment="1" applyProtection="1">
      <alignment horizontal="center" vertical="center"/>
      <protection hidden="1"/>
    </xf>
    <xf numFmtId="10" fontId="11" fillId="2" borderId="67" xfId="0" applyNumberFormat="1" applyFont="1" applyFill="1" applyBorder="1" applyAlignment="1" applyProtection="1">
      <alignment horizontal="center" vertical="center"/>
    </xf>
    <xf numFmtId="0" fontId="12" fillId="0" borderId="66" xfId="0" applyFont="1" applyBorder="1" applyAlignment="1" applyProtection="1">
      <alignment horizontal="center" vertical="center"/>
      <protection hidden="1"/>
    </xf>
    <xf numFmtId="0" fontId="4" fillId="0" borderId="66" xfId="0" applyFont="1" applyBorder="1" applyAlignment="1" applyProtection="1">
      <alignment horizontal="center" vertical="center"/>
      <protection hidden="1"/>
    </xf>
    <xf numFmtId="10" fontId="11" fillId="2" borderId="68" xfId="0" applyNumberFormat="1" applyFont="1" applyFill="1" applyBorder="1" applyAlignment="1" applyProtection="1">
      <alignment horizontal="center" vertical="center"/>
    </xf>
    <xf numFmtId="164" fontId="11" fillId="2" borderId="67" xfId="0" applyNumberFormat="1" applyFont="1" applyFill="1" applyBorder="1" applyAlignment="1" applyProtection="1">
      <alignment horizontal="center" vertical="center"/>
    </xf>
    <xf numFmtId="0" fontId="9" fillId="0" borderId="66" xfId="0" applyFont="1" applyBorder="1" applyAlignment="1" applyProtection="1">
      <alignment horizontal="center" vertical="center"/>
      <protection hidden="1"/>
    </xf>
    <xf numFmtId="10" fontId="11" fillId="2" borderId="60" xfId="0" applyNumberFormat="1" applyFont="1" applyFill="1" applyBorder="1" applyAlignment="1" applyProtection="1">
      <alignment horizontal="center" vertical="center"/>
    </xf>
    <xf numFmtId="0" fontId="4" fillId="0" borderId="69" xfId="0" applyFont="1" applyBorder="1" applyAlignment="1" applyProtection="1">
      <alignment horizontal="center" vertical="center"/>
      <protection hidden="1"/>
    </xf>
    <xf numFmtId="0" fontId="0" fillId="0" borderId="62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3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3" xfId="0" applyFont="1" applyBorder="1" applyAlignment="1">
      <alignment vertical="center" wrapText="1"/>
    </xf>
    <xf numFmtId="0" fontId="0" fillId="0" borderId="60" xfId="0" applyFont="1" applyBorder="1" applyAlignment="1">
      <alignment vertical="center" wrapText="1"/>
    </xf>
    <xf numFmtId="0" fontId="17" fillId="0" borderId="71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8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0" fillId="0" borderId="68" xfId="0" applyFont="1" applyBorder="1" applyAlignment="1">
      <alignment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8" xfId="0" applyFont="1" applyBorder="1" applyAlignment="1">
      <alignment horizontal="left" vertical="center" wrapText="1"/>
    </xf>
    <xf numFmtId="0" fontId="0" fillId="0" borderId="60" xfId="0" applyFont="1" applyBorder="1" applyAlignment="1">
      <alignment horizontal="left" vertical="center" wrapText="1"/>
    </xf>
    <xf numFmtId="0" fontId="0" fillId="0" borderId="68" xfId="0" applyFont="1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76" xfId="0" applyFont="1" applyBorder="1" applyAlignment="1">
      <alignment horizontal="center" vertical="center" wrapText="1"/>
    </xf>
    <xf numFmtId="166" fontId="11" fillId="10" borderId="63" xfId="0" applyNumberFormat="1" applyFont="1" applyFill="1" applyBorder="1" applyAlignment="1" applyProtection="1">
      <alignment horizontal="right"/>
      <protection locked="0"/>
    </xf>
    <xf numFmtId="2" fontId="11" fillId="2" borderId="68" xfId="0" applyNumberFormat="1" applyFont="1" applyFill="1" applyBorder="1" applyAlignment="1" applyProtection="1">
      <alignment horizontal="right"/>
      <protection locked="0"/>
    </xf>
    <xf numFmtId="10" fontId="11" fillId="2" borderId="68" xfId="0" applyNumberFormat="1" applyFont="1" applyFill="1" applyBorder="1" applyAlignment="1" applyProtection="1">
      <alignment horizontal="right"/>
      <protection locked="0"/>
    </xf>
    <xf numFmtId="0" fontId="21" fillId="5" borderId="90" xfId="0" applyFont="1" applyFill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 wrapText="1"/>
      <protection locked="0"/>
    </xf>
  </cellXfs>
  <cellStyles count="4">
    <cellStyle name="Normale" xfId="0" builtinId="0"/>
    <cellStyle name="Normale 2" xfId="3"/>
    <cellStyle name="Normale 3" xfId="2"/>
    <cellStyle name="Valuta" xfId="1" builtinId="4"/>
  </cellStyles>
  <dxfs count="3">
    <dxf>
      <font>
        <color rgb="FFFFFFFF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color rgb="FFFFFFFF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color rgb="FFFFFFFF"/>
      </font>
      <fill>
        <patternFill>
          <bgColor rgb="FFCCFFCC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7964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46" name="shapetype_202" hidden="1">
          <a:extLst>
            <a:ext uri="{FF2B5EF4-FFF2-40B4-BE49-F238E27FC236}">
              <a16:creationId xmlns="" xmlns:a16="http://schemas.microsoft.com/office/drawing/2014/main" id="{00000000-0008-0000-0500-00001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44" name="shapetype_202" hidden="1">
          <a:extLst>
            <a:ext uri="{FF2B5EF4-FFF2-40B4-BE49-F238E27FC236}">
              <a16:creationId xmlns="" xmlns:a16="http://schemas.microsoft.com/office/drawing/2014/main" id="{00000000-0008-0000-0500-00001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42" name="shapetype_202" hidden="1">
          <a:extLst>
            <a:ext uri="{FF2B5EF4-FFF2-40B4-BE49-F238E27FC236}">
              <a16:creationId xmlns="" xmlns:a16="http://schemas.microsoft.com/office/drawing/2014/main" id="{00000000-0008-0000-05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40" name="shapetype_202" hidden="1">
          <a:extLst>
            <a:ext uri="{FF2B5EF4-FFF2-40B4-BE49-F238E27FC236}">
              <a16:creationId xmlns="" xmlns:a16="http://schemas.microsoft.com/office/drawing/2014/main" id="{00000000-0008-0000-05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38" name="shapetype_202" hidden="1">
          <a:extLst>
            <a:ext uri="{FF2B5EF4-FFF2-40B4-BE49-F238E27FC236}">
              <a16:creationId xmlns="" xmlns:a16="http://schemas.microsoft.com/office/drawing/2014/main" id="{00000000-0008-0000-05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36" name="shapetype_202" hidden="1">
          <a:extLst>
            <a:ext uri="{FF2B5EF4-FFF2-40B4-BE49-F238E27FC236}">
              <a16:creationId xmlns="" xmlns:a16="http://schemas.microsoft.com/office/drawing/2014/main" id="{00000000-0008-0000-05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34" name="shapetype_202" hidden="1">
          <a:extLst>
            <a:ext uri="{FF2B5EF4-FFF2-40B4-BE49-F238E27FC236}">
              <a16:creationId xmlns="" xmlns:a16="http://schemas.microsoft.com/office/drawing/2014/main" id="{00000000-0008-0000-05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32" name="shapetype_202" hidden="1">
          <a:extLst>
            <a:ext uri="{FF2B5EF4-FFF2-40B4-BE49-F238E27FC236}">
              <a16:creationId xmlns="" xmlns:a16="http://schemas.microsoft.com/office/drawing/2014/main" id="{00000000-0008-0000-05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30" name="shapetype_202" hidden="1">
          <a:extLst>
            <a:ext uri="{FF2B5EF4-FFF2-40B4-BE49-F238E27FC236}">
              <a16:creationId xmlns="" xmlns:a16="http://schemas.microsoft.com/office/drawing/2014/main" id="{00000000-0008-0000-05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28" name="shapetype_202" hidden="1">
          <a:extLst>
            <a:ext uri="{FF2B5EF4-FFF2-40B4-BE49-F238E27FC236}">
              <a16:creationId xmlns="" xmlns:a16="http://schemas.microsoft.com/office/drawing/2014/main" id="{00000000-0008-0000-05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15</xdr:row>
      <xdr:rowOff>0</xdr:rowOff>
    </xdr:to>
    <xdr:sp macro="" textlink="">
      <xdr:nvSpPr>
        <xdr:cNvPr id="1026" name="shapetype_202" hidden="1">
          <a:extLst>
            <a:ext uri="{FF2B5EF4-FFF2-40B4-BE49-F238E27FC236}">
              <a16:creationId xmlns="" xmlns:a16="http://schemas.microsoft.com/office/drawing/2014/main" id="{00000000-0008-0000-05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view="pageLayout" workbookViewId="0">
      <selection activeCell="D11" sqref="D11"/>
    </sheetView>
  </sheetViews>
  <sheetFormatPr defaultRowHeight="15" x14ac:dyDescent="0.25"/>
  <cols>
    <col min="1" max="1" width="3.5703125"/>
    <col min="2" max="2" width="41"/>
    <col min="3" max="3" width="12.140625"/>
    <col min="4" max="4" width="60.5703125"/>
    <col min="5" max="5" width="39.85546875"/>
    <col min="6" max="7" width="0" hidden="1"/>
    <col min="8" max="1025" width="8.28515625"/>
  </cols>
  <sheetData>
    <row r="1" spans="1:5" s="3" customFormat="1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5" customHeight="1" x14ac:dyDescent="0.25">
      <c r="A2">
        <v>1</v>
      </c>
      <c r="B2" t="s">
        <v>5</v>
      </c>
      <c r="C2">
        <v>1</v>
      </c>
      <c r="D2" t="s">
        <v>6</v>
      </c>
      <c r="E2" s="4" t="s">
        <v>7</v>
      </c>
    </row>
    <row r="3" spans="1:5" ht="18" customHeight="1" x14ac:dyDescent="0.25">
      <c r="C3">
        <v>2</v>
      </c>
      <c r="D3" t="s">
        <v>8</v>
      </c>
      <c r="E3" s="4" t="s">
        <v>7</v>
      </c>
    </row>
    <row r="4" spans="1:5" ht="15" customHeight="1" x14ac:dyDescent="0.25">
      <c r="C4">
        <v>3</v>
      </c>
      <c r="D4" t="s">
        <v>9</v>
      </c>
      <c r="E4" s="4" t="s">
        <v>7</v>
      </c>
    </row>
    <row r="5" spans="1:5" ht="15" customHeight="1" x14ac:dyDescent="0.25">
      <c r="C5">
        <v>4</v>
      </c>
      <c r="D5" t="s">
        <v>10</v>
      </c>
      <c r="E5" s="4" t="s">
        <v>11</v>
      </c>
    </row>
    <row r="6" spans="1:5" ht="15" customHeight="1" x14ac:dyDescent="0.25">
      <c r="C6">
        <v>5</v>
      </c>
      <c r="D6" t="s">
        <v>12</v>
      </c>
      <c r="E6" s="4" t="s">
        <v>13</v>
      </c>
    </row>
    <row r="7" spans="1:5" ht="15" customHeight="1" x14ac:dyDescent="0.25">
      <c r="C7">
        <v>6</v>
      </c>
      <c r="D7" t="s">
        <v>14</v>
      </c>
      <c r="E7" s="4" t="s">
        <v>13</v>
      </c>
    </row>
    <row r="8" spans="1:5" ht="15" customHeight="1" x14ac:dyDescent="0.25">
      <c r="C8">
        <v>7</v>
      </c>
      <c r="D8" t="s">
        <v>15</v>
      </c>
      <c r="E8" s="4" t="s">
        <v>7</v>
      </c>
    </row>
    <row r="9" spans="1:5" ht="12.75" customHeight="1" x14ac:dyDescent="0.25">
      <c r="C9">
        <v>8</v>
      </c>
      <c r="D9" t="s">
        <v>16</v>
      </c>
      <c r="E9" s="4" t="s">
        <v>7</v>
      </c>
    </row>
    <row r="10" spans="1:5" ht="12.75" customHeight="1" x14ac:dyDescent="0.25">
      <c r="C10">
        <v>10</v>
      </c>
      <c r="D10" t="s">
        <v>17</v>
      </c>
      <c r="E10" s="4" t="s">
        <v>11</v>
      </c>
    </row>
    <row r="11" spans="1:5" ht="12.75" customHeight="1" x14ac:dyDescent="0.25">
      <c r="C11">
        <v>11</v>
      </c>
      <c r="D11" t="s">
        <v>18</v>
      </c>
      <c r="E11" s="4" t="s">
        <v>7</v>
      </c>
    </row>
    <row r="12" spans="1:5" ht="12.95" customHeight="1" x14ac:dyDescent="0.25">
      <c r="A12">
        <v>3</v>
      </c>
      <c r="B12" t="s">
        <v>19</v>
      </c>
      <c r="C12">
        <v>1</v>
      </c>
      <c r="D12" t="s">
        <v>20</v>
      </c>
      <c r="E12" s="5" t="s">
        <v>11</v>
      </c>
    </row>
    <row r="13" spans="1:5" ht="12.95" customHeight="1" x14ac:dyDescent="0.25">
      <c r="C13">
        <v>2</v>
      </c>
      <c r="D13" t="s">
        <v>21</v>
      </c>
      <c r="E13" s="5" t="s">
        <v>11</v>
      </c>
    </row>
    <row r="14" spans="1:5" ht="12.95" customHeight="1" x14ac:dyDescent="0.25">
      <c r="A14">
        <v>4</v>
      </c>
      <c r="B14" t="s">
        <v>22</v>
      </c>
      <c r="C14">
        <v>1</v>
      </c>
      <c r="D14" t="s">
        <v>23</v>
      </c>
      <c r="E14" s="4" t="s">
        <v>7</v>
      </c>
    </row>
    <row r="15" spans="1:5" ht="12.95" customHeight="1" x14ac:dyDescent="0.25">
      <c r="C15">
        <v>2</v>
      </c>
      <c r="D15" t="s">
        <v>24</v>
      </c>
      <c r="E15" s="4" t="s">
        <v>7</v>
      </c>
    </row>
    <row r="16" spans="1:5" ht="12.95" customHeight="1" x14ac:dyDescent="0.25">
      <c r="C16">
        <v>4</v>
      </c>
      <c r="D16" t="s">
        <v>25</v>
      </c>
      <c r="E16" s="4" t="s">
        <v>7</v>
      </c>
    </row>
    <row r="17" spans="1:5" ht="12.95" customHeight="1" x14ac:dyDescent="0.25">
      <c r="C17">
        <v>6</v>
      </c>
      <c r="D17" t="s">
        <v>26</v>
      </c>
      <c r="E17" s="4" t="s">
        <v>7</v>
      </c>
    </row>
    <row r="18" spans="1:5" ht="12.95" customHeight="1" x14ac:dyDescent="0.25">
      <c r="A18">
        <v>5</v>
      </c>
      <c r="B18" t="s">
        <v>27</v>
      </c>
      <c r="C18">
        <v>1</v>
      </c>
      <c r="D18" t="s">
        <v>28</v>
      </c>
      <c r="E18" s="4" t="s">
        <v>29</v>
      </c>
    </row>
    <row r="19" spans="1:5" ht="12.95" customHeight="1" x14ac:dyDescent="0.25">
      <c r="C19">
        <v>2</v>
      </c>
      <c r="D19" t="s">
        <v>30</v>
      </c>
      <c r="E19" s="4" t="s">
        <v>7</v>
      </c>
    </row>
    <row r="20" spans="1:5" ht="12.95" customHeight="1" x14ac:dyDescent="0.25">
      <c r="A20">
        <v>6</v>
      </c>
      <c r="B20" t="s">
        <v>31</v>
      </c>
      <c r="C20">
        <v>1</v>
      </c>
      <c r="D20" t="s">
        <v>32</v>
      </c>
      <c r="E20" s="4" t="s">
        <v>7</v>
      </c>
    </row>
    <row r="21" spans="1:5" ht="12.95" customHeight="1" x14ac:dyDescent="0.25">
      <c r="C21">
        <v>2</v>
      </c>
      <c r="D21" t="s">
        <v>33</v>
      </c>
      <c r="E21" s="4" t="s">
        <v>7</v>
      </c>
    </row>
    <row r="22" spans="1:5" ht="12.95" customHeight="1" x14ac:dyDescent="0.25">
      <c r="A22">
        <v>8</v>
      </c>
      <c r="B22" t="s">
        <v>34</v>
      </c>
      <c r="C22">
        <v>1</v>
      </c>
      <c r="D22" t="s">
        <v>35</v>
      </c>
      <c r="E22" s="4" t="s">
        <v>29</v>
      </c>
    </row>
    <row r="23" spans="1:5" ht="12.95" customHeight="1" x14ac:dyDescent="0.25">
      <c r="C23">
        <v>2</v>
      </c>
      <c r="D23" s="6" t="s">
        <v>36</v>
      </c>
      <c r="E23" s="4" t="s">
        <v>37</v>
      </c>
    </row>
    <row r="24" spans="1:5" ht="30.75" customHeight="1" x14ac:dyDescent="0.25">
      <c r="A24">
        <v>9</v>
      </c>
      <c r="B24" s="6" t="s">
        <v>38</v>
      </c>
      <c r="C24">
        <v>1</v>
      </c>
      <c r="D24" t="s">
        <v>39</v>
      </c>
      <c r="E24" s="4" t="s">
        <v>37</v>
      </c>
    </row>
    <row r="25" spans="1:5" ht="12.95" customHeight="1" x14ac:dyDescent="0.25">
      <c r="C25">
        <v>2</v>
      </c>
      <c r="D25" t="s">
        <v>40</v>
      </c>
      <c r="E25" s="4" t="s">
        <v>37</v>
      </c>
    </row>
    <row r="26" spans="1:5" ht="12.95" customHeight="1" x14ac:dyDescent="0.25">
      <c r="C26">
        <v>3</v>
      </c>
      <c r="D26" t="s">
        <v>41</v>
      </c>
      <c r="E26" s="4" t="s">
        <v>11</v>
      </c>
    </row>
    <row r="27" spans="1:5" ht="12.95" customHeight="1" x14ac:dyDescent="0.25">
      <c r="C27">
        <v>4</v>
      </c>
      <c r="D27" t="s">
        <v>42</v>
      </c>
      <c r="E27" s="4" t="s">
        <v>37</v>
      </c>
    </row>
    <row r="28" spans="1:5" ht="12.95" customHeight="1" x14ac:dyDescent="0.25">
      <c r="C28">
        <v>7</v>
      </c>
      <c r="D28" t="s">
        <v>43</v>
      </c>
      <c r="E28" s="4" t="s">
        <v>37</v>
      </c>
    </row>
    <row r="29" spans="1:5" ht="12.95" customHeight="1" x14ac:dyDescent="0.25">
      <c r="C29">
        <v>8</v>
      </c>
      <c r="D29" t="s">
        <v>44</v>
      </c>
      <c r="E29" s="4" t="s">
        <v>37</v>
      </c>
    </row>
    <row r="30" spans="1:5" ht="12.95" customHeight="1" x14ac:dyDescent="0.25">
      <c r="A30">
        <v>10</v>
      </c>
      <c r="B30" t="s">
        <v>45</v>
      </c>
      <c r="C30">
        <v>2</v>
      </c>
      <c r="D30" t="s">
        <v>46</v>
      </c>
      <c r="E30" s="4" t="s">
        <v>7</v>
      </c>
    </row>
    <row r="31" spans="1:5" ht="12.95" customHeight="1" x14ac:dyDescent="0.25">
      <c r="C31">
        <v>5</v>
      </c>
      <c r="D31" t="s">
        <v>47</v>
      </c>
      <c r="E31" s="4" t="s">
        <v>37</v>
      </c>
    </row>
    <row r="32" spans="1:5" ht="12.95" customHeight="1" x14ac:dyDescent="0.25">
      <c r="A32">
        <v>11</v>
      </c>
      <c r="B32" t="s">
        <v>48</v>
      </c>
      <c r="C32">
        <v>1</v>
      </c>
      <c r="D32" t="s">
        <v>49</v>
      </c>
      <c r="E32" s="4" t="s">
        <v>11</v>
      </c>
    </row>
    <row r="33" spans="1:5" ht="12.95" customHeight="1" x14ac:dyDescent="0.25">
      <c r="C33">
        <v>2</v>
      </c>
      <c r="D33" t="s">
        <v>50</v>
      </c>
      <c r="E33" s="4" t="s">
        <v>11</v>
      </c>
    </row>
    <row r="34" spans="1:5" ht="12.95" customHeight="1" x14ac:dyDescent="0.25">
      <c r="A34">
        <v>12</v>
      </c>
      <c r="B34" t="s">
        <v>51</v>
      </c>
      <c r="C34">
        <v>1</v>
      </c>
      <c r="D34" t="s">
        <v>52</v>
      </c>
      <c r="E34" s="4" t="s">
        <v>37</v>
      </c>
    </row>
    <row r="35" spans="1:5" ht="12.95" customHeight="1" x14ac:dyDescent="0.25">
      <c r="C35">
        <v>2</v>
      </c>
      <c r="D35" t="s">
        <v>53</v>
      </c>
      <c r="E35" s="4" t="s">
        <v>7</v>
      </c>
    </row>
    <row r="36" spans="1:5" ht="12.95" customHeight="1" x14ac:dyDescent="0.25">
      <c r="C36">
        <v>3</v>
      </c>
      <c r="D36" t="s">
        <v>54</v>
      </c>
      <c r="E36" s="4" t="s">
        <v>7</v>
      </c>
    </row>
    <row r="37" spans="1:5" ht="12.95" customHeight="1" x14ac:dyDescent="0.25">
      <c r="C37">
        <v>4</v>
      </c>
      <c r="D37" t="s">
        <v>55</v>
      </c>
      <c r="E37" s="4" t="s">
        <v>7</v>
      </c>
    </row>
    <row r="38" spans="1:5" ht="12.95" customHeight="1" x14ac:dyDescent="0.25">
      <c r="C38">
        <v>6</v>
      </c>
      <c r="D38" t="s">
        <v>56</v>
      </c>
      <c r="E38" s="4" t="s">
        <v>7</v>
      </c>
    </row>
    <row r="39" spans="1:5" ht="12.95" customHeight="1" x14ac:dyDescent="0.25">
      <c r="C39">
        <v>7</v>
      </c>
      <c r="D39" s="6" t="s">
        <v>57</v>
      </c>
      <c r="E39" s="4" t="s">
        <v>7</v>
      </c>
    </row>
    <row r="40" spans="1:5" ht="12.95" customHeight="1" x14ac:dyDescent="0.25">
      <c r="C40">
        <v>8</v>
      </c>
      <c r="D40" t="s">
        <v>58</v>
      </c>
      <c r="E40" s="4" t="s">
        <v>7</v>
      </c>
    </row>
    <row r="41" spans="1:5" ht="12.95" customHeight="1" x14ac:dyDescent="0.25">
      <c r="C41">
        <v>9</v>
      </c>
      <c r="D41" t="s">
        <v>59</v>
      </c>
      <c r="E41" s="4" t="s">
        <v>7</v>
      </c>
    </row>
    <row r="42" spans="1:5" ht="12.95" customHeight="1" x14ac:dyDescent="0.25">
      <c r="A42">
        <v>13</v>
      </c>
      <c r="B42" t="s">
        <v>60</v>
      </c>
      <c r="C42">
        <v>7</v>
      </c>
      <c r="D42" t="s">
        <v>61</v>
      </c>
      <c r="E42" s="4" t="s">
        <v>7</v>
      </c>
    </row>
    <row r="43" spans="1:5" ht="12.95" customHeight="1" x14ac:dyDescent="0.25">
      <c r="A43">
        <v>14</v>
      </c>
      <c r="B43" t="s">
        <v>62</v>
      </c>
      <c r="C43">
        <v>2</v>
      </c>
      <c r="D43" t="s">
        <v>63</v>
      </c>
      <c r="E43" s="4" t="s">
        <v>11</v>
      </c>
    </row>
    <row r="44" spans="1:5" ht="12.95" customHeight="1" x14ac:dyDescent="0.25">
      <c r="C44">
        <v>4</v>
      </c>
      <c r="D44" t="s">
        <v>64</v>
      </c>
      <c r="E44" s="4" t="s">
        <v>11</v>
      </c>
    </row>
    <row r="45" spans="1:5" ht="12.95" customHeight="1" x14ac:dyDescent="0.25">
      <c r="A45">
        <v>15</v>
      </c>
      <c r="B45" t="s">
        <v>65</v>
      </c>
      <c r="C45">
        <v>1</v>
      </c>
      <c r="D45" t="s">
        <v>66</v>
      </c>
      <c r="E45" s="4" t="s">
        <v>7</v>
      </c>
    </row>
    <row r="46" spans="1:5" ht="12.95" customHeight="1" x14ac:dyDescent="0.25">
      <c r="A46">
        <v>16</v>
      </c>
      <c r="B46" t="s">
        <v>67</v>
      </c>
      <c r="C46">
        <v>1</v>
      </c>
      <c r="D46" t="s">
        <v>68</v>
      </c>
      <c r="E46" s="4" t="s">
        <v>11</v>
      </c>
    </row>
    <row r="47" spans="1:5" ht="12.95" customHeight="1" x14ac:dyDescent="0.25">
      <c r="A47">
        <v>19</v>
      </c>
      <c r="B47" t="s">
        <v>69</v>
      </c>
      <c r="C47">
        <v>1</v>
      </c>
      <c r="D47" s="6" t="s">
        <v>70</v>
      </c>
      <c r="E47" s="4" t="s">
        <v>11</v>
      </c>
    </row>
    <row r="48" spans="1:5" ht="12.95" customHeight="1" x14ac:dyDescent="0.25">
      <c r="A48">
        <v>20</v>
      </c>
      <c r="B48" t="s">
        <v>71</v>
      </c>
      <c r="C48" s="7">
        <v>1</v>
      </c>
      <c r="D48" t="s">
        <v>72</v>
      </c>
      <c r="E48" s="4" t="s">
        <v>7</v>
      </c>
    </row>
    <row r="49" spans="1:5" ht="12.95" customHeight="1" x14ac:dyDescent="0.25">
      <c r="C49" s="7">
        <v>2</v>
      </c>
      <c r="D49" t="s">
        <v>73</v>
      </c>
      <c r="E49" s="4" t="s">
        <v>7</v>
      </c>
    </row>
    <row r="50" spans="1:5" ht="12.95" customHeight="1" x14ac:dyDescent="0.25">
      <c r="C50" s="7">
        <v>3</v>
      </c>
      <c r="D50" t="s">
        <v>74</v>
      </c>
      <c r="E50" s="4" t="s">
        <v>7</v>
      </c>
    </row>
    <row r="51" spans="1:5" ht="12.95" customHeight="1" x14ac:dyDescent="0.25">
      <c r="A51">
        <v>50</v>
      </c>
      <c r="B51" t="s">
        <v>75</v>
      </c>
      <c r="C51">
        <v>1</v>
      </c>
      <c r="D51" t="s">
        <v>76</v>
      </c>
      <c r="E51" s="4" t="s">
        <v>7</v>
      </c>
    </row>
    <row r="52" spans="1:5" ht="12.95" customHeight="1" x14ac:dyDescent="0.25">
      <c r="C52">
        <v>2</v>
      </c>
      <c r="D52" t="s">
        <v>77</v>
      </c>
      <c r="E52" s="4" t="s">
        <v>7</v>
      </c>
    </row>
  </sheetData>
  <pageMargins left="0.39374999999999999" right="0.39374999999999999" top="0.67013888888888895" bottom="0.196527777777778" header="0.196527777777778" footer="0.196527777777778"/>
  <pageSetup paperSize="9" scale="61" firstPageNumber="0" orientation="portrait" r:id="rId1"/>
  <headerFooter>
    <oddHeader>&amp;CCOMUNE DI VILLAR PELLICE</oddHeader>
    <oddFooter>&amp;L&amp;"Tahoma,Normale"&amp;8Elenco Processi&amp;R&amp;P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1" workbookViewId="0">
      <selection activeCell="E58" sqref="E58:F60"/>
    </sheetView>
  </sheetViews>
  <sheetFormatPr defaultRowHeight="15" x14ac:dyDescent="0.25"/>
  <cols>
    <col min="1" max="3" width="8.28515625"/>
    <col min="4" max="4" width="28.42578125"/>
    <col min="5" max="5" width="12.85546875"/>
    <col min="6" max="6" width="18.7109375"/>
    <col min="7" max="7" width="8.28515625"/>
    <col min="8" max="8" width="17.85546875"/>
    <col min="9" max="1025" width="8.28515625"/>
  </cols>
  <sheetData>
    <row r="1" spans="1:9" ht="21.75" customHeight="1" x14ac:dyDescent="0.25">
      <c r="A1" s="279"/>
      <c r="B1" s="279"/>
      <c r="C1" s="279"/>
      <c r="D1" s="279"/>
      <c r="E1" s="8" t="s">
        <v>78</v>
      </c>
      <c r="F1" s="9">
        <v>2017</v>
      </c>
    </row>
    <row r="2" spans="1:9" ht="24.75" customHeight="1" x14ac:dyDescent="0.25">
      <c r="A2" s="280" t="s">
        <v>79</v>
      </c>
      <c r="B2" s="280"/>
      <c r="C2" s="280"/>
      <c r="D2" s="280"/>
      <c r="E2" s="280"/>
      <c r="F2" s="280"/>
    </row>
    <row r="3" spans="1:9" ht="13.5" customHeight="1" x14ac:dyDescent="0.25">
      <c r="A3" s="281" t="s">
        <v>80</v>
      </c>
      <c r="B3" s="281"/>
      <c r="C3" s="281"/>
      <c r="D3" s="281"/>
      <c r="E3" s="281"/>
      <c r="F3" s="281"/>
      <c r="G3" s="10"/>
    </row>
    <row r="4" spans="1:9" ht="15" customHeight="1" x14ac:dyDescent="0.25">
      <c r="A4" s="282" t="s">
        <v>81</v>
      </c>
      <c r="B4" s="282"/>
      <c r="C4" s="282"/>
      <c r="D4" s="282"/>
      <c r="E4" s="283">
        <f>$F$1</f>
        <v>2017</v>
      </c>
      <c r="F4" s="283"/>
      <c r="G4" s="10"/>
      <c r="H4" s="11"/>
    </row>
    <row r="5" spans="1:9" ht="12.75" customHeight="1" x14ac:dyDescent="0.25">
      <c r="A5" s="284" t="s">
        <v>82</v>
      </c>
      <c r="B5" s="284"/>
      <c r="C5" s="284"/>
      <c r="D5" s="284"/>
      <c r="E5" s="285"/>
      <c r="F5" s="285"/>
    </row>
    <row r="6" spans="1:9" ht="12.75" customHeight="1" x14ac:dyDescent="0.25">
      <c r="A6" s="286" t="s">
        <v>83</v>
      </c>
      <c r="B6" s="286"/>
      <c r="C6" s="286"/>
      <c r="D6" s="286"/>
      <c r="E6" s="285"/>
      <c r="F6" s="285"/>
      <c r="H6" s="11"/>
    </row>
    <row r="7" spans="1:9" ht="12.75" customHeight="1" x14ac:dyDescent="0.25">
      <c r="A7" s="286" t="s">
        <v>84</v>
      </c>
      <c r="B7" s="286"/>
      <c r="C7" s="286"/>
      <c r="D7" s="286"/>
      <c r="E7" s="285"/>
      <c r="F7" s="285"/>
    </row>
    <row r="8" spans="1:9" ht="12.75" customHeight="1" x14ac:dyDescent="0.25">
      <c r="A8" s="287" t="s">
        <v>85</v>
      </c>
      <c r="B8" s="287"/>
      <c r="C8" s="287"/>
      <c r="D8" s="287"/>
      <c r="E8" s="288"/>
      <c r="F8" s="288"/>
    </row>
    <row r="9" spans="1:9" s="12" customFormat="1" ht="22.5" customHeight="1" x14ac:dyDescent="0.2">
      <c r="A9" s="289"/>
      <c r="B9" s="289"/>
      <c r="C9" s="289"/>
      <c r="D9" s="289"/>
      <c r="E9" s="289"/>
      <c r="F9" s="289"/>
    </row>
    <row r="10" spans="1:9" x14ac:dyDescent="0.25">
      <c r="A10" s="290" t="s">
        <v>86</v>
      </c>
      <c r="B10" s="290"/>
      <c r="C10" s="290"/>
      <c r="D10" s="290"/>
      <c r="E10" s="290"/>
      <c r="F10" s="290"/>
    </row>
    <row r="11" spans="1:9" x14ac:dyDescent="0.25">
      <c r="A11" s="282" t="s">
        <v>81</v>
      </c>
      <c r="B11" s="282"/>
      <c r="C11" s="282"/>
      <c r="D11" s="282"/>
      <c r="E11" s="283">
        <f>$F$1</f>
        <v>2017</v>
      </c>
      <c r="F11" s="283"/>
    </row>
    <row r="12" spans="1:9" x14ac:dyDescent="0.25">
      <c r="A12" s="284" t="s">
        <v>82</v>
      </c>
      <c r="B12" s="284"/>
      <c r="C12" s="284"/>
      <c r="D12" s="284"/>
      <c r="E12" s="285"/>
      <c r="F12" s="285"/>
    </row>
    <row r="13" spans="1:9" ht="12.75" customHeight="1" x14ac:dyDescent="0.25">
      <c r="A13" s="286" t="s">
        <v>83</v>
      </c>
      <c r="B13" s="286"/>
      <c r="C13" s="286"/>
      <c r="D13" s="286"/>
      <c r="E13" s="285"/>
      <c r="F13" s="285"/>
    </row>
    <row r="14" spans="1:9" ht="12.75" customHeight="1" x14ac:dyDescent="0.25">
      <c r="A14" s="286" t="s">
        <v>84</v>
      </c>
      <c r="B14" s="286"/>
      <c r="C14" s="286"/>
      <c r="D14" s="286"/>
      <c r="E14" s="285"/>
      <c r="F14" s="285"/>
    </row>
    <row r="15" spans="1:9" ht="12.75" customHeight="1" x14ac:dyDescent="0.25">
      <c r="A15" s="287" t="s">
        <v>87</v>
      </c>
      <c r="B15" s="287"/>
      <c r="C15" s="287"/>
      <c r="D15" s="287"/>
      <c r="E15" s="291"/>
      <c r="F15" s="291"/>
      <c r="I15" s="13"/>
    </row>
    <row r="16" spans="1:9" ht="32.25" customHeight="1" x14ac:dyDescent="0.25">
      <c r="A16" s="289"/>
      <c r="B16" s="289"/>
      <c r="C16" s="289"/>
      <c r="D16" s="289"/>
      <c r="E16" s="289"/>
      <c r="F16" s="289"/>
    </row>
    <row r="17" spans="1:7" x14ac:dyDescent="0.25">
      <c r="A17" s="290" t="s">
        <v>88</v>
      </c>
      <c r="B17" s="290"/>
      <c r="C17" s="290"/>
      <c r="D17" s="290"/>
      <c r="E17" s="290"/>
      <c r="F17" s="290"/>
    </row>
    <row r="18" spans="1:7" x14ac:dyDescent="0.25">
      <c r="A18" s="282" t="s">
        <v>81</v>
      </c>
      <c r="B18" s="282"/>
      <c r="C18" s="282"/>
      <c r="D18" s="282"/>
      <c r="E18" s="283">
        <f>$F$1</f>
        <v>2017</v>
      </c>
      <c r="F18" s="283"/>
    </row>
    <row r="19" spans="1:7" x14ac:dyDescent="0.25">
      <c r="A19" s="284" t="s">
        <v>89</v>
      </c>
      <c r="B19" s="284"/>
      <c r="C19" s="284"/>
      <c r="D19" s="284"/>
      <c r="E19" s="292"/>
      <c r="F19" s="292"/>
      <c r="G19" s="14"/>
    </row>
    <row r="20" spans="1:7" ht="13.5" customHeight="1" x14ac:dyDescent="0.25">
      <c r="A20" s="293" t="s">
        <v>90</v>
      </c>
      <c r="B20" s="293"/>
      <c r="C20" s="293"/>
      <c r="D20" s="293"/>
      <c r="E20" s="294"/>
      <c r="F20" s="294"/>
      <c r="G20" s="14"/>
    </row>
    <row r="21" spans="1:7" x14ac:dyDescent="0.25">
      <c r="A21" s="15"/>
      <c r="B21" s="16"/>
      <c r="C21" s="16"/>
      <c r="D21" s="16"/>
      <c r="E21" s="16"/>
      <c r="F21" s="17"/>
    </row>
    <row r="22" spans="1:7" x14ac:dyDescent="0.25">
      <c r="A22" s="295"/>
      <c r="B22" s="295"/>
      <c r="C22" s="295"/>
      <c r="D22" s="295"/>
      <c r="E22" s="295"/>
      <c r="F22" s="295"/>
    </row>
    <row r="23" spans="1:7" x14ac:dyDescent="0.25">
      <c r="A23" s="15"/>
      <c r="B23" s="16"/>
      <c r="C23" s="16"/>
      <c r="D23" s="16"/>
      <c r="E23" s="16"/>
      <c r="F23" s="17"/>
    </row>
    <row r="24" spans="1:7" x14ac:dyDescent="0.25">
      <c r="A24" s="15"/>
      <c r="B24" s="16"/>
      <c r="C24" s="16"/>
      <c r="D24" s="16"/>
      <c r="E24" s="16"/>
      <c r="F24" s="17"/>
    </row>
    <row r="25" spans="1:7" x14ac:dyDescent="0.25">
      <c r="A25" s="281" t="s">
        <v>91</v>
      </c>
      <c r="B25" s="281"/>
      <c r="C25" s="281"/>
      <c r="D25" s="281"/>
      <c r="E25" s="281"/>
      <c r="F25" s="281"/>
    </row>
    <row r="26" spans="1:7" x14ac:dyDescent="0.25">
      <c r="A26" s="282" t="s">
        <v>81</v>
      </c>
      <c r="B26" s="282"/>
      <c r="C26" s="282"/>
      <c r="D26" s="282"/>
      <c r="E26" s="283">
        <f>$F$1</f>
        <v>2017</v>
      </c>
      <c r="F26" s="283"/>
    </row>
    <row r="27" spans="1:7" ht="12.75" customHeight="1" x14ac:dyDescent="0.25">
      <c r="A27" s="284" t="s">
        <v>92</v>
      </c>
      <c r="B27" s="284"/>
      <c r="C27" s="284"/>
      <c r="D27" s="284"/>
      <c r="E27" s="296"/>
      <c r="F27" s="296"/>
    </row>
    <row r="28" spans="1:7" ht="12.75" customHeight="1" x14ac:dyDescent="0.25">
      <c r="A28" s="284" t="s">
        <v>93</v>
      </c>
      <c r="B28" s="284"/>
      <c r="C28" s="284"/>
      <c r="D28" s="284"/>
      <c r="E28" s="296"/>
      <c r="F28" s="296"/>
    </row>
    <row r="29" spans="1:7" ht="12.75" customHeight="1" x14ac:dyDescent="0.25">
      <c r="A29" s="297" t="s">
        <v>94</v>
      </c>
      <c r="B29" s="297"/>
      <c r="C29" s="297"/>
      <c r="D29" s="297"/>
      <c r="E29" s="298"/>
      <c r="F29" s="298"/>
    </row>
    <row r="30" spans="1:7" x14ac:dyDescent="0.25">
      <c r="A30" s="15"/>
      <c r="B30" s="16"/>
      <c r="C30" s="16"/>
      <c r="D30" s="16"/>
      <c r="E30" s="16"/>
      <c r="F30" s="17"/>
    </row>
    <row r="31" spans="1:7" x14ac:dyDescent="0.25">
      <c r="A31" s="15"/>
      <c r="B31" s="16"/>
      <c r="C31" s="16"/>
      <c r="D31" s="16"/>
      <c r="E31" s="16"/>
      <c r="F31" s="17"/>
    </row>
    <row r="32" spans="1:7" x14ac:dyDescent="0.25">
      <c r="A32" s="299" t="s">
        <v>95</v>
      </c>
      <c r="B32" s="299"/>
      <c r="C32" s="299"/>
      <c r="D32" s="299"/>
      <c r="E32" s="299"/>
      <c r="F32" s="299"/>
    </row>
    <row r="33" spans="1:7" x14ac:dyDescent="0.25">
      <c r="A33" s="300" t="s">
        <v>81</v>
      </c>
      <c r="B33" s="300"/>
      <c r="C33" s="300"/>
      <c r="D33" s="300"/>
      <c r="E33" s="301">
        <f>$F$1</f>
        <v>2017</v>
      </c>
      <c r="F33" s="301"/>
    </row>
    <row r="34" spans="1:7" ht="12.75" customHeight="1" x14ac:dyDescent="0.25">
      <c r="A34" s="302" t="s">
        <v>96</v>
      </c>
      <c r="B34" s="302"/>
      <c r="C34" s="302"/>
      <c r="D34" s="302"/>
      <c r="E34" s="303"/>
      <c r="F34" s="303"/>
    </row>
    <row r="35" spans="1:7" ht="12.75" customHeight="1" x14ac:dyDescent="0.25">
      <c r="A35" s="304" t="s">
        <v>97</v>
      </c>
      <c r="B35" s="304"/>
      <c r="C35" s="304"/>
      <c r="D35" s="304"/>
      <c r="E35" s="303"/>
      <c r="F35" s="303"/>
    </row>
    <row r="36" spans="1:7" ht="12.75" customHeight="1" x14ac:dyDescent="0.25">
      <c r="A36" s="305" t="s">
        <v>98</v>
      </c>
      <c r="B36" s="305"/>
      <c r="C36" s="305"/>
      <c r="D36" s="305"/>
      <c r="E36" s="303"/>
      <c r="F36" s="303"/>
    </row>
    <row r="37" spans="1:7" ht="12.75" customHeight="1" x14ac:dyDescent="0.25">
      <c r="A37" s="302" t="s">
        <v>99</v>
      </c>
      <c r="B37" s="302"/>
      <c r="C37" s="302"/>
      <c r="D37" s="302"/>
      <c r="E37" s="306"/>
      <c r="F37" s="306"/>
    </row>
    <row r="38" spans="1:7" ht="12.75" customHeight="1" x14ac:dyDescent="0.25">
      <c r="A38" s="304" t="s">
        <v>97</v>
      </c>
      <c r="B38" s="304"/>
      <c r="C38" s="304"/>
      <c r="D38" s="304"/>
      <c r="E38" s="306"/>
      <c r="F38" s="306"/>
    </row>
    <row r="39" spans="1:7" ht="12.75" customHeight="1" x14ac:dyDescent="0.25">
      <c r="A39" s="305" t="s">
        <v>100</v>
      </c>
      <c r="B39" s="305"/>
      <c r="C39" s="305"/>
      <c r="D39" s="305"/>
      <c r="E39" s="306"/>
      <c r="F39" s="306"/>
    </row>
    <row r="40" spans="1:7" ht="12.75" customHeight="1" x14ac:dyDescent="0.25">
      <c r="A40" s="307" t="s">
        <v>101</v>
      </c>
      <c r="B40" s="307"/>
      <c r="C40" s="307"/>
      <c r="D40" s="307"/>
      <c r="E40" s="306"/>
      <c r="F40" s="306"/>
    </row>
    <row r="41" spans="1:7" ht="12.75" customHeight="1" x14ac:dyDescent="0.25">
      <c r="A41" s="304" t="s">
        <v>97</v>
      </c>
      <c r="B41" s="304"/>
      <c r="C41" s="304"/>
      <c r="D41" s="304"/>
      <c r="E41" s="306"/>
      <c r="F41" s="306"/>
    </row>
    <row r="42" spans="1:7" ht="13.5" customHeight="1" x14ac:dyDescent="0.25">
      <c r="A42" s="305" t="s">
        <v>102</v>
      </c>
      <c r="B42" s="305"/>
      <c r="C42" s="305"/>
      <c r="D42" s="305"/>
      <c r="E42" s="306"/>
      <c r="F42" s="306"/>
    </row>
    <row r="43" spans="1:7" ht="12.75" customHeight="1" x14ac:dyDescent="0.25">
      <c r="A43" s="307" t="s">
        <v>103</v>
      </c>
      <c r="B43" s="307"/>
      <c r="C43" s="307"/>
      <c r="D43" s="307"/>
      <c r="E43" s="308"/>
      <c r="F43" s="308"/>
    </row>
    <row r="44" spans="1:7" ht="12.75" customHeight="1" x14ac:dyDescent="0.25">
      <c r="A44" s="304" t="s">
        <v>102</v>
      </c>
      <c r="B44" s="304"/>
      <c r="C44" s="304"/>
      <c r="D44" s="304"/>
      <c r="E44" s="308"/>
      <c r="F44" s="308"/>
      <c r="G44" s="18"/>
    </row>
    <row r="45" spans="1:7" ht="12.75" customHeight="1" x14ac:dyDescent="0.25">
      <c r="A45" s="305" t="s">
        <v>100</v>
      </c>
      <c r="B45" s="305"/>
      <c r="C45" s="305"/>
      <c r="D45" s="305"/>
      <c r="E45" s="308"/>
      <c r="F45" s="308"/>
    </row>
    <row r="46" spans="1:7" ht="12.75" customHeight="1" x14ac:dyDescent="0.25">
      <c r="A46" s="302" t="s">
        <v>104</v>
      </c>
      <c r="B46" s="302"/>
      <c r="C46" s="302"/>
      <c r="D46" s="302"/>
      <c r="E46" s="303"/>
      <c r="F46" s="303"/>
    </row>
    <row r="47" spans="1:7" ht="12.75" customHeight="1" x14ac:dyDescent="0.25">
      <c r="A47" s="304" t="s">
        <v>105</v>
      </c>
      <c r="B47" s="304"/>
      <c r="C47" s="304"/>
      <c r="D47" s="304"/>
      <c r="E47" s="303"/>
      <c r="F47" s="303"/>
    </row>
    <row r="48" spans="1:7" ht="12.75" customHeight="1" x14ac:dyDescent="0.25">
      <c r="A48" s="305" t="s">
        <v>100</v>
      </c>
      <c r="B48" s="305"/>
      <c r="C48" s="305"/>
      <c r="D48" s="305"/>
      <c r="E48" s="303"/>
      <c r="F48" s="303"/>
    </row>
    <row r="49" spans="1:6" ht="12.75" customHeight="1" x14ac:dyDescent="0.25">
      <c r="A49" s="307" t="s">
        <v>106</v>
      </c>
      <c r="B49" s="307"/>
      <c r="C49" s="307"/>
      <c r="D49" s="307"/>
      <c r="E49" s="303"/>
      <c r="F49" s="303"/>
    </row>
    <row r="50" spans="1:6" ht="12.75" customHeight="1" x14ac:dyDescent="0.25">
      <c r="A50" s="304" t="s">
        <v>107</v>
      </c>
      <c r="B50" s="304"/>
      <c r="C50" s="304"/>
      <c r="D50" s="304"/>
      <c r="E50" s="303"/>
      <c r="F50" s="303"/>
    </row>
    <row r="51" spans="1:6" ht="13.5" customHeight="1" x14ac:dyDescent="0.25">
      <c r="A51" s="309" t="s">
        <v>100</v>
      </c>
      <c r="B51" s="309"/>
      <c r="C51" s="309"/>
      <c r="D51" s="309"/>
      <c r="E51" s="303"/>
      <c r="F51" s="303"/>
    </row>
    <row r="52" spans="1:6" ht="13.15" customHeight="1" x14ac:dyDescent="0.25">
      <c r="A52" s="302" t="s">
        <v>108</v>
      </c>
      <c r="B52" s="302"/>
      <c r="C52" s="302"/>
      <c r="D52" s="302"/>
      <c r="E52" s="310"/>
      <c r="F52" s="310"/>
    </row>
    <row r="53" spans="1:6" ht="13.15" customHeight="1" x14ac:dyDescent="0.25">
      <c r="A53" s="304" t="s">
        <v>109</v>
      </c>
      <c r="B53" s="304"/>
      <c r="C53" s="304"/>
      <c r="D53" s="304"/>
      <c r="E53" s="310"/>
      <c r="F53" s="310"/>
    </row>
    <row r="54" spans="1:6" ht="13.15" customHeight="1" x14ac:dyDescent="0.25">
      <c r="A54" s="305" t="s">
        <v>110</v>
      </c>
      <c r="B54" s="305"/>
      <c r="C54" s="305"/>
      <c r="D54" s="305"/>
      <c r="E54" s="310"/>
      <c r="F54" s="310"/>
    </row>
    <row r="55" spans="1:6" ht="13.15" customHeight="1" x14ac:dyDescent="0.25">
      <c r="A55" s="302" t="s">
        <v>111</v>
      </c>
      <c r="B55" s="302"/>
      <c r="C55" s="302"/>
      <c r="D55" s="302"/>
      <c r="E55" s="311"/>
      <c r="F55" s="311"/>
    </row>
    <row r="56" spans="1:6" ht="13.15" customHeight="1" x14ac:dyDescent="0.25">
      <c r="A56" s="304" t="s">
        <v>112</v>
      </c>
      <c r="B56" s="304"/>
      <c r="C56" s="304"/>
      <c r="D56" s="304"/>
      <c r="E56" s="311"/>
      <c r="F56" s="311"/>
    </row>
    <row r="57" spans="1:6" ht="13.15" customHeight="1" x14ac:dyDescent="0.25">
      <c r="A57" s="305" t="s">
        <v>100</v>
      </c>
      <c r="B57" s="305"/>
      <c r="C57" s="305"/>
      <c r="D57" s="305"/>
      <c r="E57" s="311"/>
      <c r="F57" s="311"/>
    </row>
    <row r="58" spans="1:6" ht="13.15" customHeight="1" x14ac:dyDescent="0.25">
      <c r="A58" s="307" t="s">
        <v>113</v>
      </c>
      <c r="B58" s="307"/>
      <c r="C58" s="307"/>
      <c r="D58" s="307"/>
      <c r="E58" s="312"/>
      <c r="F58" s="312"/>
    </row>
    <row r="59" spans="1:6" ht="13.15" customHeight="1" x14ac:dyDescent="0.25">
      <c r="A59" s="304" t="s">
        <v>112</v>
      </c>
      <c r="B59" s="304"/>
      <c r="C59" s="304"/>
      <c r="D59" s="304"/>
      <c r="E59" s="312"/>
      <c r="F59" s="312"/>
    </row>
    <row r="60" spans="1:6" ht="13.9" customHeight="1" x14ac:dyDescent="0.25">
      <c r="A60" s="313" t="s">
        <v>97</v>
      </c>
      <c r="B60" s="313"/>
      <c r="C60" s="313"/>
      <c r="D60" s="313"/>
      <c r="E60" s="312"/>
      <c r="F60" s="312"/>
    </row>
  </sheetData>
  <mergeCells count="82">
    <mergeCell ref="A55:D55"/>
    <mergeCell ref="E55:F57"/>
    <mergeCell ref="A56:D56"/>
    <mergeCell ref="A57:D57"/>
    <mergeCell ref="A58:D58"/>
    <mergeCell ref="E58:F60"/>
    <mergeCell ref="A59:D59"/>
    <mergeCell ref="A60:D60"/>
    <mergeCell ref="A49:D49"/>
    <mergeCell ref="E49:F51"/>
    <mergeCell ref="A50:D50"/>
    <mergeCell ref="A51:D51"/>
    <mergeCell ref="A52:D52"/>
    <mergeCell ref="E52:F54"/>
    <mergeCell ref="A53:D53"/>
    <mergeCell ref="A54:D54"/>
    <mergeCell ref="A43:D43"/>
    <mergeCell ref="E43:F45"/>
    <mergeCell ref="A44:D44"/>
    <mergeCell ref="A45:D45"/>
    <mergeCell ref="A46:D46"/>
    <mergeCell ref="E46:F48"/>
    <mergeCell ref="A47:D47"/>
    <mergeCell ref="A48:D48"/>
    <mergeCell ref="A37:D37"/>
    <mergeCell ref="E37:F39"/>
    <mergeCell ref="A38:D38"/>
    <mergeCell ref="A39:D39"/>
    <mergeCell ref="A40:D40"/>
    <mergeCell ref="E40:F42"/>
    <mergeCell ref="A41:D41"/>
    <mergeCell ref="A42:D42"/>
    <mergeCell ref="A33:D33"/>
    <mergeCell ref="E33:F33"/>
    <mergeCell ref="A34:D34"/>
    <mergeCell ref="E34:F36"/>
    <mergeCell ref="A35:D35"/>
    <mergeCell ref="A36:D36"/>
    <mergeCell ref="A28:D28"/>
    <mergeCell ref="E28:F28"/>
    <mergeCell ref="A29:D29"/>
    <mergeCell ref="E29:F29"/>
    <mergeCell ref="A32:F32"/>
    <mergeCell ref="A25:F25"/>
    <mergeCell ref="A26:D26"/>
    <mergeCell ref="E26:F26"/>
    <mergeCell ref="A27:D27"/>
    <mergeCell ref="E27:F27"/>
    <mergeCell ref="A19:D19"/>
    <mergeCell ref="E19:F19"/>
    <mergeCell ref="A20:D20"/>
    <mergeCell ref="E20:F20"/>
    <mergeCell ref="A22:F22"/>
    <mergeCell ref="A15:D15"/>
    <mergeCell ref="E15:F15"/>
    <mergeCell ref="A16:F16"/>
    <mergeCell ref="A17:F17"/>
    <mergeCell ref="A18:D18"/>
    <mergeCell ref="E18:F18"/>
    <mergeCell ref="A12:D12"/>
    <mergeCell ref="E12:F12"/>
    <mergeCell ref="A13:D13"/>
    <mergeCell ref="E13:F13"/>
    <mergeCell ref="A14:D14"/>
    <mergeCell ref="E14:F14"/>
    <mergeCell ref="A8:D8"/>
    <mergeCell ref="E8:F8"/>
    <mergeCell ref="A9:F9"/>
    <mergeCell ref="A10:F10"/>
    <mergeCell ref="A11:D11"/>
    <mergeCell ref="E11:F11"/>
    <mergeCell ref="A5:D5"/>
    <mergeCell ref="E5:F5"/>
    <mergeCell ref="A6:D6"/>
    <mergeCell ref="E6:F6"/>
    <mergeCell ref="A7:D7"/>
    <mergeCell ref="E7:F7"/>
    <mergeCell ref="A1:D1"/>
    <mergeCell ref="A2:F2"/>
    <mergeCell ref="A3:F3"/>
    <mergeCell ref="A4:D4"/>
    <mergeCell ref="E4:F4"/>
  </mergeCells>
  <printOptions horizontalCentered="1"/>
  <pageMargins left="0.39374999999999999" right="0.39374999999999999" top="0.36319444444444399" bottom="0.196527777777778" header="0.51180555555555496" footer="0.196527777777778"/>
  <pageSetup paperSize="9" firstPageNumber="0" orientation="portrait" horizontalDpi="0" verticalDpi="0" r:id="rId1"/>
  <headerFooter>
    <oddFooter>&amp;L&amp;"Tahoma,Normale"&amp;8&amp;F&amp;R&amp;P</oddFooter>
  </headerFooter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8" workbookViewId="0">
      <selection activeCell="G42" sqref="G42:H42"/>
    </sheetView>
  </sheetViews>
  <sheetFormatPr defaultRowHeight="15" x14ac:dyDescent="0.25"/>
  <cols>
    <col min="1" max="5" width="8.28515625"/>
    <col min="6" max="6" width="25.7109375" customWidth="1"/>
    <col min="7" max="12" width="18.85546875"/>
    <col min="13" max="1025" width="8.28515625"/>
  </cols>
  <sheetData>
    <row r="1" spans="1:9" ht="21.75" customHeight="1" x14ac:dyDescent="0.25">
      <c r="A1" s="314"/>
      <c r="B1" s="314"/>
      <c r="C1" s="314"/>
      <c r="D1" s="314"/>
      <c r="E1" s="314"/>
      <c r="F1" s="314"/>
      <c r="G1" s="19" t="s">
        <v>78</v>
      </c>
      <c r="H1" s="20">
        <v>2017</v>
      </c>
    </row>
    <row r="2" spans="1:9" ht="24.75" customHeight="1" x14ac:dyDescent="0.25">
      <c r="A2" s="315" t="s">
        <v>114</v>
      </c>
      <c r="B2" s="315"/>
      <c r="C2" s="315"/>
      <c r="D2" s="315"/>
      <c r="E2" s="315"/>
      <c r="F2" s="315"/>
      <c r="G2" s="315"/>
      <c r="H2" s="315"/>
    </row>
    <row r="3" spans="1:9" ht="13.5" customHeight="1" x14ac:dyDescent="0.25">
      <c r="A3" s="281" t="s">
        <v>102</v>
      </c>
      <c r="B3" s="281"/>
      <c r="C3" s="281"/>
      <c r="D3" s="281"/>
      <c r="E3" s="281"/>
      <c r="F3" s="281"/>
      <c r="G3" s="281"/>
      <c r="H3" s="281"/>
    </row>
    <row r="4" spans="1:9" ht="15" customHeight="1" x14ac:dyDescent="0.25">
      <c r="A4" s="316" t="s">
        <v>81</v>
      </c>
      <c r="B4" s="316"/>
      <c r="C4" s="316"/>
      <c r="D4" s="316"/>
      <c r="E4" s="316"/>
      <c r="F4" s="316"/>
      <c r="G4" s="317">
        <v>2017</v>
      </c>
      <c r="H4" s="317"/>
      <c r="I4" s="11"/>
    </row>
    <row r="5" spans="1:9" ht="12.75" customHeight="1" x14ac:dyDescent="0.25">
      <c r="A5" s="318" t="s">
        <v>301</v>
      </c>
      <c r="B5" s="318"/>
      <c r="C5" s="318"/>
      <c r="D5" s="318"/>
      <c r="E5" s="318"/>
      <c r="F5" s="318"/>
      <c r="G5" s="319"/>
      <c r="H5" s="319"/>
    </row>
    <row r="6" spans="1:9" ht="12.75" customHeight="1" x14ac:dyDescent="0.25">
      <c r="A6" s="320" t="s">
        <v>115</v>
      </c>
      <c r="B6" s="320"/>
      <c r="C6" s="320"/>
      <c r="D6" s="320"/>
      <c r="E6" s="320"/>
      <c r="F6" s="320"/>
      <c r="G6" s="321"/>
      <c r="H6" s="321"/>
      <c r="I6" s="11"/>
    </row>
    <row r="7" spans="1:9" hidden="1" x14ac:dyDescent="0.25">
      <c r="A7" s="322"/>
      <c r="B7" s="322"/>
      <c r="C7" s="322"/>
      <c r="D7" s="322"/>
      <c r="E7" s="322"/>
      <c r="F7" s="322"/>
      <c r="G7" s="323"/>
      <c r="H7" s="323"/>
    </row>
    <row r="8" spans="1:9" ht="13.15" customHeight="1" x14ac:dyDescent="0.25">
      <c r="A8" s="316" t="s">
        <v>81</v>
      </c>
      <c r="B8" s="316"/>
      <c r="C8" s="316"/>
      <c r="D8" s="316"/>
      <c r="E8" s="316"/>
      <c r="F8" s="316"/>
      <c r="G8" s="324"/>
      <c r="H8" s="324"/>
    </row>
    <row r="9" spans="1:9" x14ac:dyDescent="0.25">
      <c r="A9" s="325" t="s">
        <v>302</v>
      </c>
      <c r="B9" s="325"/>
      <c r="C9" s="325"/>
      <c r="D9" s="325"/>
      <c r="E9" s="325"/>
      <c r="F9" s="325"/>
      <c r="G9" s="321"/>
      <c r="H9" s="321"/>
    </row>
    <row r="10" spans="1:9" ht="12.75" customHeight="1" x14ac:dyDescent="0.25">
      <c r="A10" s="320" t="s">
        <v>303</v>
      </c>
      <c r="B10" s="320"/>
      <c r="C10" s="320"/>
      <c r="D10" s="320"/>
      <c r="E10" s="320"/>
      <c r="F10" s="320"/>
      <c r="G10" s="321"/>
      <c r="H10" s="321"/>
    </row>
    <row r="11" spans="1:9" ht="13.15" customHeight="1" x14ac:dyDescent="0.25">
      <c r="A11" s="320" t="s">
        <v>304</v>
      </c>
      <c r="B11" s="320"/>
      <c r="C11" s="320"/>
      <c r="D11" s="320"/>
      <c r="E11" s="320"/>
      <c r="F11" s="320"/>
      <c r="G11" s="321"/>
      <c r="H11" s="321"/>
    </row>
    <row r="12" spans="1:9" ht="12.75" customHeight="1" x14ac:dyDescent="0.25">
      <c r="A12" s="322" t="s">
        <v>305</v>
      </c>
      <c r="B12" s="322"/>
      <c r="C12" s="322"/>
      <c r="D12" s="322"/>
      <c r="E12" s="322"/>
      <c r="F12" s="322"/>
      <c r="G12" s="321"/>
      <c r="H12" s="321"/>
    </row>
    <row r="13" spans="1:9" s="22" customFormat="1" ht="12.75" customHeight="1" x14ac:dyDescent="0.15">
      <c r="A13" s="326" t="s">
        <v>116</v>
      </c>
      <c r="B13" s="326"/>
      <c r="C13" s="326"/>
      <c r="D13" s="326"/>
      <c r="E13" s="326"/>
      <c r="F13" s="326"/>
      <c r="G13" s="327"/>
      <c r="H13" s="327"/>
      <c r="I13" s="21"/>
    </row>
    <row r="14" spans="1:9" ht="12.75" customHeight="1" x14ac:dyDescent="0.25">
      <c r="A14" s="328" t="s">
        <v>306</v>
      </c>
      <c r="B14" s="328"/>
      <c r="C14" s="328"/>
      <c r="D14" s="328"/>
      <c r="E14" s="329" t="s">
        <v>117</v>
      </c>
      <c r="F14" s="329"/>
      <c r="G14" s="330"/>
      <c r="H14" s="330"/>
      <c r="I14" s="23"/>
    </row>
    <row r="15" spans="1:9" ht="12.75" customHeight="1" x14ac:dyDescent="0.25">
      <c r="A15" s="320" t="s">
        <v>307</v>
      </c>
      <c r="B15" s="320"/>
      <c r="C15" s="320"/>
      <c r="D15" s="320"/>
      <c r="E15" s="331" t="s">
        <v>118</v>
      </c>
      <c r="F15" s="331" t="s">
        <v>118</v>
      </c>
      <c r="G15" s="321"/>
      <c r="H15" s="321"/>
      <c r="I15" s="23"/>
    </row>
    <row r="16" spans="1:9" ht="12.75" customHeight="1" x14ac:dyDescent="0.25">
      <c r="A16" s="320" t="s">
        <v>308</v>
      </c>
      <c r="B16" s="320"/>
      <c r="C16" s="320"/>
      <c r="D16" s="320"/>
      <c r="E16" s="331" t="s">
        <v>119</v>
      </c>
      <c r="F16" s="331" t="s">
        <v>119</v>
      </c>
      <c r="G16" s="321"/>
      <c r="H16" s="321"/>
      <c r="I16" s="23"/>
    </row>
    <row r="17" spans="1:9" ht="12.75" customHeight="1" x14ac:dyDescent="0.25">
      <c r="A17" s="320" t="s">
        <v>309</v>
      </c>
      <c r="B17" s="320"/>
      <c r="C17" s="320"/>
      <c r="D17" s="320"/>
      <c r="E17" s="331" t="s">
        <v>120</v>
      </c>
      <c r="F17" s="331" t="s">
        <v>120</v>
      </c>
      <c r="G17" s="321"/>
      <c r="H17" s="321"/>
    </row>
    <row r="18" spans="1:9" ht="12.75" customHeight="1" x14ac:dyDescent="0.25">
      <c r="A18" s="322" t="s">
        <v>310</v>
      </c>
      <c r="B18" s="322"/>
      <c r="C18" s="322"/>
      <c r="D18" s="322"/>
      <c r="E18" s="332" t="s">
        <v>121</v>
      </c>
      <c r="F18" s="332" t="s">
        <v>121</v>
      </c>
      <c r="G18" s="333"/>
      <c r="H18" s="333"/>
    </row>
    <row r="19" spans="1:9" ht="12.75" customHeight="1" x14ac:dyDescent="0.25">
      <c r="A19" s="326" t="s">
        <v>122</v>
      </c>
      <c r="B19" s="326"/>
      <c r="C19" s="326"/>
      <c r="D19" s="326"/>
      <c r="E19" s="326"/>
      <c r="F19" s="326"/>
      <c r="G19" s="327"/>
      <c r="H19" s="327"/>
    </row>
    <row r="20" spans="1:9" ht="12.75" customHeight="1" x14ac:dyDescent="0.25">
      <c r="A20" s="328" t="s">
        <v>311</v>
      </c>
      <c r="B20" s="328"/>
      <c r="C20" s="328"/>
      <c r="D20" s="328"/>
      <c r="E20" s="329" t="s">
        <v>123</v>
      </c>
      <c r="F20" s="329"/>
      <c r="G20" s="330"/>
      <c r="H20" s="330"/>
    </row>
    <row r="21" spans="1:9" ht="12.75" customHeight="1" x14ac:dyDescent="0.25">
      <c r="A21" s="320" t="s">
        <v>312</v>
      </c>
      <c r="B21" s="320"/>
      <c r="C21" s="320"/>
      <c r="D21" s="320"/>
      <c r="E21" s="334" t="s">
        <v>124</v>
      </c>
      <c r="F21" s="334"/>
      <c r="G21" s="321"/>
      <c r="H21" s="321"/>
    </row>
    <row r="22" spans="1:9" ht="12.75" customHeight="1" x14ac:dyDescent="0.25">
      <c r="A22" s="320" t="s">
        <v>313</v>
      </c>
      <c r="B22" s="320"/>
      <c r="C22" s="320"/>
      <c r="D22" s="320"/>
      <c r="E22" s="331" t="s">
        <v>125</v>
      </c>
      <c r="F22" s="331"/>
      <c r="G22" s="321"/>
      <c r="H22" s="321"/>
    </row>
    <row r="23" spans="1:9" ht="12.75" customHeight="1" x14ac:dyDescent="0.25">
      <c r="A23" s="320" t="s">
        <v>314</v>
      </c>
      <c r="B23" s="320"/>
      <c r="C23" s="320"/>
      <c r="D23" s="320"/>
      <c r="E23" s="331" t="s">
        <v>126</v>
      </c>
      <c r="F23" s="331"/>
      <c r="G23" s="321"/>
      <c r="H23" s="321"/>
    </row>
    <row r="24" spans="1:9" x14ac:dyDescent="0.25">
      <c r="A24" s="322"/>
      <c r="B24" s="322"/>
      <c r="C24" s="322"/>
      <c r="D24" s="322"/>
      <c r="E24" s="332"/>
      <c r="F24" s="332"/>
      <c r="G24" s="333"/>
      <c r="H24" s="333"/>
    </row>
    <row r="25" spans="1:9" ht="15.75" customHeight="1" x14ac:dyDescent="0.25">
      <c r="A25" s="24" t="s">
        <v>127</v>
      </c>
      <c r="B25" s="25"/>
      <c r="C25" s="26"/>
      <c r="D25" s="27"/>
      <c r="E25" s="28"/>
      <c r="F25" s="25"/>
      <c r="G25" s="335"/>
      <c r="H25" s="335"/>
    </row>
    <row r="28" spans="1:9" x14ac:dyDescent="0.25">
      <c r="A28" s="336" t="s">
        <v>128</v>
      </c>
      <c r="B28" s="336"/>
      <c r="C28" s="336"/>
      <c r="D28" s="336"/>
      <c r="E28" s="336"/>
      <c r="F28" s="336"/>
      <c r="G28" s="336"/>
      <c r="H28" s="336"/>
    </row>
    <row r="29" spans="1:9" ht="12.75" customHeight="1" x14ac:dyDescent="0.25">
      <c r="A29" s="337" t="s">
        <v>129</v>
      </c>
      <c r="B29" s="337"/>
      <c r="C29" s="337"/>
      <c r="D29" s="337"/>
      <c r="E29" s="337"/>
      <c r="F29" s="337"/>
      <c r="G29" s="338"/>
      <c r="H29" s="338"/>
      <c r="I29" s="12"/>
    </row>
    <row r="30" spans="1:9" x14ac:dyDescent="0.25">
      <c r="A30" s="339" t="s">
        <v>130</v>
      </c>
      <c r="B30" s="339"/>
      <c r="C30" s="339"/>
      <c r="D30" s="340"/>
      <c r="E30" s="340"/>
      <c r="F30" s="340"/>
      <c r="G30" s="321"/>
      <c r="H30" s="321"/>
    </row>
    <row r="31" spans="1:9" ht="13.5" customHeight="1" x14ac:dyDescent="0.25">
      <c r="A31" s="341" t="s">
        <v>131</v>
      </c>
      <c r="B31" s="341"/>
      <c r="C31" s="341"/>
      <c r="D31" s="341"/>
      <c r="E31" s="341"/>
      <c r="F31" s="341"/>
      <c r="G31" s="341"/>
      <c r="H31" s="341"/>
    </row>
    <row r="32" spans="1:9" x14ac:dyDescent="0.25">
      <c r="A32" s="339" t="s">
        <v>132</v>
      </c>
      <c r="B32" s="339"/>
      <c r="C32" s="339"/>
      <c r="D32" s="340"/>
      <c r="E32" s="340"/>
      <c r="F32" s="340"/>
      <c r="G32" s="321"/>
      <c r="H32" s="321"/>
    </row>
    <row r="33" spans="1:8" x14ac:dyDescent="0.25">
      <c r="A33" s="342" t="s">
        <v>133</v>
      </c>
      <c r="B33" s="342"/>
      <c r="C33" s="342"/>
      <c r="D33" s="343"/>
      <c r="E33" s="343"/>
      <c r="F33" s="343"/>
      <c r="G33" s="344"/>
      <c r="H33" s="344"/>
    </row>
    <row r="36" spans="1:8" x14ac:dyDescent="0.25">
      <c r="A36" s="281" t="s">
        <v>134</v>
      </c>
      <c r="B36" s="281"/>
      <c r="C36" s="281"/>
      <c r="D36" s="281"/>
      <c r="E36" s="281"/>
      <c r="F36" s="281"/>
      <c r="G36" s="281"/>
      <c r="H36" s="281"/>
    </row>
    <row r="37" spans="1:8" x14ac:dyDescent="0.25">
      <c r="A37" s="29" t="s">
        <v>135</v>
      </c>
      <c r="B37" s="30"/>
      <c r="C37" s="30"/>
      <c r="D37" s="30"/>
      <c r="E37" s="30"/>
      <c r="F37" s="30"/>
      <c r="G37" s="345">
        <f>H1</f>
        <v>2017</v>
      </c>
      <c r="H37" s="345"/>
    </row>
    <row r="38" spans="1:8" x14ac:dyDescent="0.25">
      <c r="A38" s="346" t="s">
        <v>136</v>
      </c>
      <c r="B38" s="346"/>
      <c r="C38" s="346"/>
      <c r="D38" s="31" t="s">
        <v>137</v>
      </c>
      <c r="E38" s="347"/>
      <c r="F38" s="347"/>
      <c r="G38" s="348"/>
      <c r="H38" s="348"/>
    </row>
    <row r="39" spans="1:8" x14ac:dyDescent="0.25">
      <c r="A39" s="349" t="s">
        <v>138</v>
      </c>
      <c r="B39" s="349"/>
      <c r="C39" s="349"/>
      <c r="D39" s="32" t="s">
        <v>137</v>
      </c>
      <c r="E39" s="350"/>
      <c r="F39" s="350"/>
      <c r="G39" s="351"/>
      <c r="H39" s="351"/>
    </row>
    <row r="40" spans="1:8" x14ac:dyDescent="0.25">
      <c r="A40" s="349" t="s">
        <v>139</v>
      </c>
      <c r="B40" s="349"/>
      <c r="C40" s="349"/>
      <c r="D40" s="32" t="s">
        <v>137</v>
      </c>
      <c r="E40" s="350"/>
      <c r="F40" s="350"/>
      <c r="G40" s="351"/>
      <c r="H40" s="351"/>
    </row>
    <row r="41" spans="1:8" x14ac:dyDescent="0.25">
      <c r="A41" s="349" t="s">
        <v>140</v>
      </c>
      <c r="B41" s="349"/>
      <c r="C41" s="349"/>
      <c r="D41" s="32" t="s">
        <v>137</v>
      </c>
      <c r="E41" s="350"/>
      <c r="F41" s="350"/>
      <c r="G41" s="351"/>
      <c r="H41" s="351"/>
    </row>
    <row r="42" spans="1:8" x14ac:dyDescent="0.25">
      <c r="A42" s="354" t="s">
        <v>141</v>
      </c>
      <c r="B42" s="354"/>
      <c r="C42" s="354"/>
      <c r="D42" s="33" t="s">
        <v>137</v>
      </c>
      <c r="E42" s="355"/>
      <c r="F42" s="355"/>
      <c r="G42" s="356"/>
      <c r="H42" s="356"/>
    </row>
    <row r="43" spans="1:8" x14ac:dyDescent="0.25">
      <c r="A43" s="34"/>
      <c r="B43" s="35"/>
      <c r="C43" s="35"/>
      <c r="D43" s="35"/>
      <c r="E43" s="352" t="s">
        <v>142</v>
      </c>
      <c r="F43" s="352"/>
      <c r="G43" s="353">
        <f>(G38+G39+G40+G41+G42)</f>
        <v>0</v>
      </c>
      <c r="H43" s="353"/>
    </row>
  </sheetData>
  <mergeCells count="88">
    <mergeCell ref="E43:F43"/>
    <mergeCell ref="G43:H43"/>
    <mergeCell ref="A41:C41"/>
    <mergeCell ref="E41:F41"/>
    <mergeCell ref="G41:H41"/>
    <mergeCell ref="A42:C42"/>
    <mergeCell ref="E42:F42"/>
    <mergeCell ref="G42:H42"/>
    <mergeCell ref="A39:C39"/>
    <mergeCell ref="E39:F39"/>
    <mergeCell ref="G39:H39"/>
    <mergeCell ref="A40:C40"/>
    <mergeCell ref="E40:F40"/>
    <mergeCell ref="G40:H40"/>
    <mergeCell ref="A36:H36"/>
    <mergeCell ref="G37:H37"/>
    <mergeCell ref="A38:C38"/>
    <mergeCell ref="E38:F38"/>
    <mergeCell ref="G38:H38"/>
    <mergeCell ref="A31:H31"/>
    <mergeCell ref="A32:C32"/>
    <mergeCell ref="D32:F32"/>
    <mergeCell ref="G32:H32"/>
    <mergeCell ref="A33:C33"/>
    <mergeCell ref="D33:F33"/>
    <mergeCell ref="G33:H33"/>
    <mergeCell ref="A29:F29"/>
    <mergeCell ref="G29:H29"/>
    <mergeCell ref="A30:C30"/>
    <mergeCell ref="D30:F30"/>
    <mergeCell ref="G30:H30"/>
    <mergeCell ref="A24:D24"/>
    <mergeCell ref="E24:F24"/>
    <mergeCell ref="G24:H24"/>
    <mergeCell ref="G25:H25"/>
    <mergeCell ref="A28:H28"/>
    <mergeCell ref="A22:D22"/>
    <mergeCell ref="E22:F22"/>
    <mergeCell ref="G22:H22"/>
    <mergeCell ref="A23:D23"/>
    <mergeCell ref="E23:F23"/>
    <mergeCell ref="G23:H23"/>
    <mergeCell ref="A20:D20"/>
    <mergeCell ref="E20:F20"/>
    <mergeCell ref="G20:H20"/>
    <mergeCell ref="A21:D21"/>
    <mergeCell ref="E21:F21"/>
    <mergeCell ref="G21:H21"/>
    <mergeCell ref="A18:D18"/>
    <mergeCell ref="E18:F18"/>
    <mergeCell ref="G18:H18"/>
    <mergeCell ref="A19:F19"/>
    <mergeCell ref="G19:H19"/>
    <mergeCell ref="A16:D16"/>
    <mergeCell ref="E16:F16"/>
    <mergeCell ref="G16:H16"/>
    <mergeCell ref="A17:D17"/>
    <mergeCell ref="E17:F17"/>
    <mergeCell ref="G17:H17"/>
    <mergeCell ref="A14:D14"/>
    <mergeCell ref="E14:F14"/>
    <mergeCell ref="G14:H14"/>
    <mergeCell ref="A15:D15"/>
    <mergeCell ref="E15:F15"/>
    <mergeCell ref="G15:H15"/>
    <mergeCell ref="A11:F11"/>
    <mergeCell ref="G11:H11"/>
    <mergeCell ref="A12:F12"/>
    <mergeCell ref="G12:H12"/>
    <mergeCell ref="A13:F13"/>
    <mergeCell ref="G13:H13"/>
    <mergeCell ref="A8:F8"/>
    <mergeCell ref="G8:H8"/>
    <mergeCell ref="A9:F9"/>
    <mergeCell ref="G9:H9"/>
    <mergeCell ref="A10:F10"/>
    <mergeCell ref="G10:H10"/>
    <mergeCell ref="A5:F5"/>
    <mergeCell ref="G5:H5"/>
    <mergeCell ref="A6:F6"/>
    <mergeCell ref="G6:H6"/>
    <mergeCell ref="A7:F7"/>
    <mergeCell ref="G7:H7"/>
    <mergeCell ref="A1:F1"/>
    <mergeCell ref="A2:H2"/>
    <mergeCell ref="A3:H3"/>
    <mergeCell ref="A4:F4"/>
    <mergeCell ref="G4:H4"/>
  </mergeCells>
  <pageMargins left="0.39374999999999999" right="0.39374999999999999" top="0.67013888888888895" bottom="0.196527777777778" header="0.51180555555555496" footer="0.196527777777778"/>
  <pageSetup paperSize="9" scale="90" firstPageNumber="0" orientation="portrait" r:id="rId1"/>
  <headerFooter>
    <oddFooter>&amp;L&amp;"Tahoma,Normale"&amp;8Elenco Processi&amp;R&amp;P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activeCell="H81" sqref="H81"/>
    </sheetView>
  </sheetViews>
  <sheetFormatPr defaultRowHeight="15" x14ac:dyDescent="0.25"/>
  <cols>
    <col min="1" max="4" width="8.28515625"/>
    <col min="5" max="5" width="27.5703125"/>
    <col min="6" max="6" width="19.28515625"/>
    <col min="7" max="7" width="8.28515625"/>
    <col min="8" max="8" width="17.85546875"/>
    <col min="9" max="1025" width="8.28515625"/>
  </cols>
  <sheetData>
    <row r="1" spans="1:9" ht="21.75" customHeight="1" x14ac:dyDescent="0.25">
      <c r="A1" s="357"/>
      <c r="B1" s="357"/>
      <c r="C1" s="357"/>
      <c r="D1" s="357"/>
      <c r="E1" s="36" t="s">
        <v>78</v>
      </c>
      <c r="F1" s="37">
        <v>2017</v>
      </c>
    </row>
    <row r="2" spans="1:9" ht="24.75" customHeight="1" x14ac:dyDescent="0.25">
      <c r="A2" s="358" t="s">
        <v>143</v>
      </c>
      <c r="B2" s="358"/>
      <c r="C2" s="358"/>
      <c r="D2" s="358"/>
      <c r="E2" s="358"/>
      <c r="F2" s="358"/>
    </row>
    <row r="3" spans="1:9" x14ac:dyDescent="0.25">
      <c r="A3" s="359" t="s">
        <v>144</v>
      </c>
      <c r="B3" s="359"/>
      <c r="C3" s="359"/>
      <c r="D3" s="359"/>
      <c r="E3" s="359"/>
      <c r="F3" s="359"/>
      <c r="G3" s="10"/>
      <c r="H3" s="10"/>
      <c r="I3" s="10"/>
    </row>
    <row r="4" spans="1:9" ht="16.5" customHeight="1" x14ac:dyDescent="0.25">
      <c r="A4" s="360" t="s">
        <v>145</v>
      </c>
      <c r="B4" s="360"/>
      <c r="C4" s="360"/>
      <c r="D4" s="360"/>
      <c r="E4" s="361">
        <f>$F$1</f>
        <v>2017</v>
      </c>
      <c r="F4" s="361"/>
    </row>
    <row r="5" spans="1:9" ht="18" customHeight="1" x14ac:dyDescent="0.25">
      <c r="A5" s="360"/>
      <c r="B5" s="360"/>
      <c r="C5" s="360"/>
      <c r="D5" s="360"/>
      <c r="E5" s="38" t="s">
        <v>146</v>
      </c>
      <c r="F5" s="39" t="s">
        <v>147</v>
      </c>
    </row>
    <row r="6" spans="1:9" ht="24.75" customHeight="1" x14ac:dyDescent="0.25">
      <c r="A6" s="362" t="s">
        <v>148</v>
      </c>
      <c r="B6" s="362"/>
      <c r="C6" s="362"/>
      <c r="D6" s="362"/>
      <c r="E6" s="40"/>
      <c r="F6" s="41"/>
    </row>
    <row r="7" spans="1:9" ht="24.75" customHeight="1" x14ac:dyDescent="0.25">
      <c r="A7" s="362" t="s">
        <v>149</v>
      </c>
      <c r="B7" s="362"/>
      <c r="C7" s="362"/>
      <c r="D7" s="362"/>
      <c r="E7" s="40"/>
      <c r="F7" s="41"/>
    </row>
    <row r="8" spans="1:9" ht="24.75" customHeight="1" x14ac:dyDescent="0.25">
      <c r="A8" s="362" t="s">
        <v>150</v>
      </c>
      <c r="B8" s="362"/>
      <c r="C8" s="362"/>
      <c r="D8" s="362"/>
      <c r="E8" s="40"/>
      <c r="F8" s="42"/>
    </row>
    <row r="9" spans="1:9" ht="24.75" customHeight="1" x14ac:dyDescent="0.25">
      <c r="A9" s="362" t="s">
        <v>151</v>
      </c>
      <c r="B9" s="362"/>
      <c r="C9" s="362"/>
      <c r="D9" s="362"/>
      <c r="E9" s="40"/>
      <c r="F9" s="42"/>
      <c r="H9" s="43"/>
    </row>
    <row r="10" spans="1:9" ht="24.75" customHeight="1" x14ac:dyDescent="0.25">
      <c r="A10" s="362" t="s">
        <v>152</v>
      </c>
      <c r="B10" s="362"/>
      <c r="C10" s="362"/>
      <c r="D10" s="362"/>
      <c r="E10" s="40"/>
      <c r="F10" s="42"/>
    </row>
    <row r="11" spans="1:9" ht="24.75" customHeight="1" x14ac:dyDescent="0.25">
      <c r="A11" s="362" t="s">
        <v>153</v>
      </c>
      <c r="B11" s="362"/>
      <c r="C11" s="362"/>
      <c r="D11" s="362"/>
      <c r="E11" s="40"/>
      <c r="F11" s="42"/>
    </row>
    <row r="12" spans="1:9" ht="24.75" customHeight="1" x14ac:dyDescent="0.25">
      <c r="A12" s="362" t="s">
        <v>154</v>
      </c>
      <c r="B12" s="362"/>
      <c r="C12" s="362"/>
      <c r="D12" s="362"/>
      <c r="E12" s="40"/>
      <c r="F12" s="42"/>
    </row>
    <row r="13" spans="1:9" ht="24.75" customHeight="1" x14ac:dyDescent="0.25">
      <c r="A13" s="363" t="s">
        <v>155</v>
      </c>
      <c r="B13" s="363"/>
      <c r="C13" s="363"/>
      <c r="D13" s="363"/>
      <c r="E13" s="40"/>
      <c r="F13" s="42"/>
    </row>
    <row r="14" spans="1:9" ht="24.75" customHeight="1" x14ac:dyDescent="0.25">
      <c r="A14" s="364" t="s">
        <v>156</v>
      </c>
      <c r="B14" s="364"/>
      <c r="C14" s="364"/>
      <c r="D14" s="364"/>
      <c r="E14" s="44">
        <f>SUM(E8:E13)</f>
        <v>0</v>
      </c>
      <c r="F14" s="44">
        <f>SUM(F8:F13)</f>
        <v>0</v>
      </c>
    </row>
    <row r="15" spans="1:9" ht="14.25" customHeight="1" x14ac:dyDescent="0.25">
      <c r="A15" s="45"/>
      <c r="B15" s="46"/>
      <c r="C15" s="46"/>
      <c r="D15" s="46"/>
      <c r="E15" s="46"/>
      <c r="F15" s="47"/>
    </row>
    <row r="16" spans="1:9" ht="15" customHeight="1" x14ac:dyDescent="0.25">
      <c r="A16" s="336" t="s">
        <v>157</v>
      </c>
      <c r="B16" s="336"/>
      <c r="C16" s="336"/>
      <c r="D16" s="336"/>
      <c r="E16" s="336"/>
      <c r="F16" s="336"/>
      <c r="G16" s="48"/>
    </row>
    <row r="17" spans="1:6" ht="15" customHeight="1" x14ac:dyDescent="0.25">
      <c r="A17" s="365" t="s">
        <v>145</v>
      </c>
      <c r="B17" s="365"/>
      <c r="C17" s="365"/>
      <c r="D17" s="365"/>
      <c r="E17" s="361">
        <f>$F$1</f>
        <v>2017</v>
      </c>
      <c r="F17" s="361"/>
    </row>
    <row r="18" spans="1:6" ht="12.75" customHeight="1" x14ac:dyDescent="0.25">
      <c r="A18" s="365"/>
      <c r="B18" s="365"/>
      <c r="C18" s="365"/>
      <c r="D18" s="365"/>
      <c r="E18" s="38" t="s">
        <v>158</v>
      </c>
      <c r="F18" s="39" t="s">
        <v>159</v>
      </c>
    </row>
    <row r="19" spans="1:6" ht="24.75" customHeight="1" x14ac:dyDescent="0.25">
      <c r="A19" s="363" t="s">
        <v>160</v>
      </c>
      <c r="B19" s="363"/>
      <c r="C19" s="363"/>
      <c r="D19" s="363"/>
      <c r="E19" s="40"/>
      <c r="F19" s="42"/>
    </row>
    <row r="20" spans="1:6" ht="24.75" customHeight="1" x14ac:dyDescent="0.25">
      <c r="A20" s="363" t="s">
        <v>161</v>
      </c>
      <c r="B20" s="363"/>
      <c r="C20" s="363"/>
      <c r="D20" s="363"/>
      <c r="E20" s="40"/>
      <c r="F20" s="42"/>
    </row>
    <row r="21" spans="1:6" ht="24.75" customHeight="1" x14ac:dyDescent="0.25">
      <c r="A21" s="362" t="s">
        <v>162</v>
      </c>
      <c r="B21" s="362"/>
      <c r="C21" s="362"/>
      <c r="D21" s="362"/>
      <c r="E21" s="40"/>
      <c r="F21" s="42"/>
    </row>
    <row r="22" spans="1:6" ht="24.75" customHeight="1" x14ac:dyDescent="0.25">
      <c r="A22" s="363" t="s">
        <v>163</v>
      </c>
      <c r="B22" s="363"/>
      <c r="C22" s="363"/>
      <c r="D22" s="363"/>
      <c r="E22" s="40"/>
      <c r="F22" s="42"/>
    </row>
    <row r="23" spans="1:6" ht="24.75" customHeight="1" x14ac:dyDescent="0.25">
      <c r="A23" s="363" t="s">
        <v>164</v>
      </c>
      <c r="B23" s="363"/>
      <c r="C23" s="363"/>
      <c r="D23" s="363"/>
      <c r="E23" s="40"/>
      <c r="F23" s="42"/>
    </row>
    <row r="24" spans="1:6" ht="24.75" customHeight="1" x14ac:dyDescent="0.25">
      <c r="A24" s="363" t="s">
        <v>165</v>
      </c>
      <c r="B24" s="363"/>
      <c r="C24" s="363"/>
      <c r="D24" s="363"/>
      <c r="E24" s="40"/>
      <c r="F24" s="42"/>
    </row>
    <row r="25" spans="1:6" s="13" customFormat="1" ht="24.75" customHeight="1" x14ac:dyDescent="0.2">
      <c r="A25" s="364" t="s">
        <v>166</v>
      </c>
      <c r="B25" s="364"/>
      <c r="C25" s="364"/>
      <c r="D25" s="364"/>
      <c r="E25" s="44">
        <f>SUM(E19:E24)</f>
        <v>0</v>
      </c>
      <c r="F25" s="49">
        <f>SUM(F19:F24)</f>
        <v>0</v>
      </c>
    </row>
    <row r="26" spans="1:6" ht="14.25" customHeight="1" x14ac:dyDescent="0.25">
      <c r="A26" s="45"/>
      <c r="B26" s="46"/>
      <c r="C26" s="46"/>
      <c r="D26" s="46"/>
      <c r="E26" s="46"/>
      <c r="F26" s="47"/>
    </row>
    <row r="27" spans="1:6" ht="14.25" customHeight="1" x14ac:dyDescent="0.25">
      <c r="A27" s="336" t="s">
        <v>167</v>
      </c>
      <c r="B27" s="336"/>
      <c r="C27" s="336"/>
      <c r="D27" s="336"/>
      <c r="E27" s="336"/>
      <c r="F27" s="336"/>
    </row>
    <row r="28" spans="1:6" ht="14.25" customHeight="1" x14ac:dyDescent="0.25">
      <c r="A28" s="365" t="s">
        <v>168</v>
      </c>
      <c r="B28" s="366" t="s">
        <v>169</v>
      </c>
      <c r="C28" s="366"/>
      <c r="D28" s="366"/>
      <c r="E28" s="361">
        <f>$F$1</f>
        <v>2017</v>
      </c>
      <c r="F28" s="361"/>
    </row>
    <row r="29" spans="1:6" ht="14.25" customHeight="1" x14ac:dyDescent="0.25">
      <c r="A29" s="365"/>
      <c r="B29" s="366"/>
      <c r="C29" s="366"/>
      <c r="D29" s="366"/>
      <c r="E29" s="50" t="s">
        <v>170</v>
      </c>
      <c r="F29" s="39" t="s">
        <v>171</v>
      </c>
    </row>
    <row r="30" spans="1:6" ht="28.5" customHeight="1" x14ac:dyDescent="0.25">
      <c r="A30" s="51">
        <v>1</v>
      </c>
      <c r="B30" s="367" t="s">
        <v>172</v>
      </c>
      <c r="C30" s="367"/>
      <c r="D30" s="367"/>
      <c r="E30" s="40"/>
      <c r="F30" s="42"/>
    </row>
    <row r="31" spans="1:6" ht="14.25" customHeight="1" x14ac:dyDescent="0.25">
      <c r="A31" s="51">
        <v>2</v>
      </c>
      <c r="B31" s="368" t="s">
        <v>173</v>
      </c>
      <c r="C31" s="368"/>
      <c r="D31" s="368"/>
      <c r="E31" s="40"/>
      <c r="F31" s="42"/>
    </row>
    <row r="32" spans="1:6" ht="14.25" customHeight="1" x14ac:dyDescent="0.25">
      <c r="A32" s="51">
        <v>3</v>
      </c>
      <c r="B32" s="368" t="s">
        <v>174</v>
      </c>
      <c r="C32" s="368"/>
      <c r="D32" s="368"/>
      <c r="E32" s="40"/>
      <c r="F32" s="42"/>
    </row>
    <row r="33" spans="1:6" ht="14.25" customHeight="1" x14ac:dyDescent="0.25">
      <c r="A33" s="51">
        <v>4</v>
      </c>
      <c r="B33" s="368" t="s">
        <v>175</v>
      </c>
      <c r="C33" s="368"/>
      <c r="D33" s="368"/>
      <c r="E33" s="40"/>
      <c r="F33" s="42"/>
    </row>
    <row r="34" spans="1:6" ht="14.25" customHeight="1" x14ac:dyDescent="0.25">
      <c r="A34" s="51">
        <v>6</v>
      </c>
      <c r="B34" s="368" t="s">
        <v>176</v>
      </c>
      <c r="C34" s="368"/>
      <c r="D34" s="368"/>
      <c r="E34" s="40"/>
      <c r="F34" s="42"/>
    </row>
    <row r="35" spans="1:6" ht="14.25" customHeight="1" x14ac:dyDescent="0.25">
      <c r="A35" s="51">
        <v>9</v>
      </c>
      <c r="B35" s="368" t="s">
        <v>177</v>
      </c>
      <c r="C35" s="368"/>
      <c r="D35" s="368"/>
      <c r="E35" s="40"/>
      <c r="F35" s="42"/>
    </row>
    <row r="36" spans="1:6" s="13" customFormat="1" ht="14.25" customHeight="1" x14ac:dyDescent="0.2">
      <c r="A36" s="369" t="s">
        <v>178</v>
      </c>
      <c r="B36" s="369"/>
      <c r="C36" s="369"/>
      <c r="D36" s="369"/>
      <c r="E36" s="52">
        <f>SUM(E30:E35)</f>
        <v>0</v>
      </c>
      <c r="F36" s="53">
        <f>SUM(F30:F35)</f>
        <v>0</v>
      </c>
    </row>
    <row r="37" spans="1:6" ht="14.25" customHeight="1" x14ac:dyDescent="0.25">
      <c r="A37" s="365" t="s">
        <v>168</v>
      </c>
      <c r="B37" s="366" t="s">
        <v>179</v>
      </c>
      <c r="C37" s="366"/>
      <c r="D37" s="366"/>
      <c r="E37" s="361">
        <f>$F$1</f>
        <v>2017</v>
      </c>
      <c r="F37" s="361"/>
    </row>
    <row r="38" spans="1:6" ht="14.25" customHeight="1" x14ac:dyDescent="0.25">
      <c r="A38" s="365"/>
      <c r="B38" s="366"/>
      <c r="C38" s="366"/>
      <c r="D38" s="366"/>
      <c r="E38" s="50" t="s">
        <v>180</v>
      </c>
      <c r="F38" s="39" t="s">
        <v>181</v>
      </c>
    </row>
    <row r="39" spans="1:6" ht="14.25" customHeight="1" x14ac:dyDescent="0.25">
      <c r="A39" s="51">
        <v>1</v>
      </c>
      <c r="B39" s="368" t="s">
        <v>182</v>
      </c>
      <c r="C39" s="368"/>
      <c r="D39" s="368"/>
      <c r="E39" s="40"/>
      <c r="F39" s="42"/>
    </row>
    <row r="40" spans="1:6" ht="14.25" customHeight="1" x14ac:dyDescent="0.25">
      <c r="A40" s="51">
        <v>2</v>
      </c>
      <c r="B40" s="368" t="s">
        <v>183</v>
      </c>
      <c r="C40" s="368"/>
      <c r="D40" s="368"/>
      <c r="E40" s="40"/>
      <c r="F40" s="42"/>
    </row>
    <row r="41" spans="1:6" ht="26.25" customHeight="1" x14ac:dyDescent="0.25">
      <c r="A41" s="51">
        <v>3</v>
      </c>
      <c r="B41" s="367" t="s">
        <v>184</v>
      </c>
      <c r="C41" s="367"/>
      <c r="D41" s="367"/>
      <c r="E41" s="40"/>
      <c r="F41" s="42"/>
    </row>
    <row r="42" spans="1:6" ht="14.25" customHeight="1" x14ac:dyDescent="0.25">
      <c r="A42" s="51">
        <v>4</v>
      </c>
      <c r="B42" s="368" t="s">
        <v>185</v>
      </c>
      <c r="C42" s="368"/>
      <c r="D42" s="368"/>
      <c r="E42" s="40"/>
      <c r="F42" s="42"/>
    </row>
    <row r="43" spans="1:6" ht="20.25" customHeight="1" x14ac:dyDescent="0.25">
      <c r="A43" s="51">
        <v>5</v>
      </c>
      <c r="B43" s="367" t="s">
        <v>186</v>
      </c>
      <c r="C43" s="367"/>
      <c r="D43" s="367"/>
      <c r="E43" s="40"/>
      <c r="F43" s="42"/>
    </row>
    <row r="44" spans="1:6" ht="14.25" customHeight="1" x14ac:dyDescent="0.25">
      <c r="A44" s="51">
        <v>7</v>
      </c>
      <c r="B44" s="368" t="s">
        <v>177</v>
      </c>
      <c r="C44" s="368"/>
      <c r="D44" s="368"/>
      <c r="E44" s="40"/>
      <c r="F44" s="42"/>
    </row>
    <row r="45" spans="1:6" s="13" customFormat="1" ht="14.25" customHeight="1" x14ac:dyDescent="0.2">
      <c r="A45" s="364" t="s">
        <v>187</v>
      </c>
      <c r="B45" s="364"/>
      <c r="C45" s="364"/>
      <c r="D45" s="364"/>
      <c r="E45" s="44">
        <f>SUM(E39:E44)</f>
        <v>0</v>
      </c>
      <c r="F45" s="49">
        <f>SUM(F39:F44)</f>
        <v>0</v>
      </c>
    </row>
    <row r="46" spans="1:6" ht="14.25" customHeight="1" x14ac:dyDescent="0.25">
      <c r="A46" s="45"/>
      <c r="B46" s="46"/>
      <c r="C46" s="46"/>
      <c r="D46" s="46"/>
      <c r="E46" s="46"/>
      <c r="F46" s="47"/>
    </row>
    <row r="47" spans="1:6" ht="15.75" customHeight="1" x14ac:dyDescent="0.25">
      <c r="A47" s="336" t="s">
        <v>188</v>
      </c>
      <c r="B47" s="336"/>
      <c r="C47" s="336"/>
      <c r="D47" s="336"/>
      <c r="E47" s="336"/>
      <c r="F47" s="336"/>
    </row>
    <row r="48" spans="1:6" ht="15.75" customHeight="1" x14ac:dyDescent="0.25">
      <c r="A48" s="370" t="s">
        <v>81</v>
      </c>
      <c r="B48" s="370"/>
      <c r="C48" s="370"/>
      <c r="D48" s="370"/>
      <c r="E48" s="361">
        <f>$F$1</f>
        <v>2017</v>
      </c>
      <c r="F48" s="361"/>
    </row>
    <row r="49" spans="1:6" ht="28.5" customHeight="1" x14ac:dyDescent="0.25">
      <c r="A49" s="362" t="s">
        <v>189</v>
      </c>
      <c r="B49" s="362"/>
      <c r="C49" s="362"/>
      <c r="D49" s="362"/>
      <c r="E49" s="371"/>
      <c r="F49" s="371"/>
    </row>
    <row r="50" spans="1:6" ht="24.75" customHeight="1" x14ac:dyDescent="0.25">
      <c r="A50" s="362" t="s">
        <v>190</v>
      </c>
      <c r="B50" s="362"/>
      <c r="C50" s="362"/>
      <c r="D50" s="362"/>
      <c r="E50" s="371"/>
      <c r="F50" s="371"/>
    </row>
    <row r="51" spans="1:6" ht="24.75" customHeight="1" x14ac:dyDescent="0.25">
      <c r="A51" s="362" t="s">
        <v>191</v>
      </c>
      <c r="B51" s="362"/>
      <c r="C51" s="362"/>
      <c r="D51" s="362"/>
      <c r="E51" s="371"/>
      <c r="F51" s="371"/>
    </row>
    <row r="52" spans="1:6" ht="24" customHeight="1" x14ac:dyDescent="0.25">
      <c r="A52" s="362" t="s">
        <v>192</v>
      </c>
      <c r="B52" s="362"/>
      <c r="C52" s="362"/>
      <c r="D52" s="362"/>
      <c r="E52" s="371"/>
      <c r="F52" s="371"/>
    </row>
    <row r="53" spans="1:6" ht="22.5" customHeight="1" x14ac:dyDescent="0.25">
      <c r="A53" s="372" t="s">
        <v>193</v>
      </c>
      <c r="B53" s="372"/>
      <c r="C53" s="372"/>
      <c r="D53" s="372"/>
      <c r="E53" s="373"/>
      <c r="F53" s="373"/>
    </row>
    <row r="54" spans="1:6" ht="12.75" customHeight="1" x14ac:dyDescent="0.25">
      <c r="A54" s="15"/>
      <c r="B54" s="16"/>
      <c r="C54" s="16"/>
      <c r="D54" s="16"/>
      <c r="E54" s="16"/>
      <c r="F54" s="17"/>
    </row>
    <row r="55" spans="1:6" ht="12.75" customHeight="1" x14ac:dyDescent="0.25">
      <c r="A55" s="374" t="s">
        <v>143</v>
      </c>
      <c r="B55" s="374"/>
      <c r="C55" s="374"/>
      <c r="D55" s="374"/>
      <c r="E55" s="374"/>
      <c r="F55" s="374"/>
    </row>
    <row r="56" spans="1:6" ht="15.75" customHeight="1" x14ac:dyDescent="0.25">
      <c r="A56" s="375" t="s">
        <v>194</v>
      </c>
      <c r="B56" s="375"/>
      <c r="C56" s="375"/>
      <c r="D56" s="375"/>
      <c r="E56" s="375"/>
      <c r="F56" s="375"/>
    </row>
    <row r="57" spans="1:6" x14ac:dyDescent="0.25">
      <c r="A57" s="370" t="s">
        <v>81</v>
      </c>
      <c r="B57" s="370"/>
      <c r="C57" s="370"/>
      <c r="D57" s="370"/>
      <c r="E57" s="361">
        <f>$F$1</f>
        <v>2017</v>
      </c>
      <c r="F57" s="361"/>
    </row>
    <row r="58" spans="1:6" ht="12.75" customHeight="1" x14ac:dyDescent="0.25">
      <c r="A58" s="376" t="s">
        <v>195</v>
      </c>
      <c r="B58" s="376"/>
      <c r="C58" s="376"/>
      <c r="D58" s="376"/>
      <c r="E58" s="377" t="e">
        <f>(E8+E10)/SUM(E8:E10)</f>
        <v>#DIV/0!</v>
      </c>
      <c r="F58" s="377"/>
    </row>
    <row r="59" spans="1:6" ht="12.75" customHeight="1" x14ac:dyDescent="0.25">
      <c r="A59" s="378" t="s">
        <v>196</v>
      </c>
      <c r="B59" s="378"/>
      <c r="C59" s="378"/>
      <c r="D59" s="378"/>
      <c r="E59" s="377"/>
      <c r="F59" s="377"/>
    </row>
    <row r="60" spans="1:6" ht="12.75" customHeight="1" x14ac:dyDescent="0.25">
      <c r="A60" s="379" t="s">
        <v>197</v>
      </c>
      <c r="B60" s="379"/>
      <c r="C60" s="379"/>
      <c r="D60" s="379"/>
      <c r="E60" s="377"/>
      <c r="F60" s="377"/>
    </row>
    <row r="61" spans="1:6" ht="12.75" customHeight="1" x14ac:dyDescent="0.25">
      <c r="A61" s="376" t="s">
        <v>198</v>
      </c>
      <c r="B61" s="376"/>
      <c r="C61" s="376"/>
      <c r="D61" s="376"/>
      <c r="E61" s="377" t="e">
        <f>E8/SUM(E8:E10)</f>
        <v>#DIV/0!</v>
      </c>
      <c r="F61" s="377"/>
    </row>
    <row r="62" spans="1:6" ht="12.75" customHeight="1" x14ac:dyDescent="0.25">
      <c r="A62" s="378" t="s">
        <v>199</v>
      </c>
      <c r="B62" s="378"/>
      <c r="C62" s="378"/>
      <c r="D62" s="378"/>
      <c r="E62" s="377"/>
      <c r="F62" s="377"/>
    </row>
    <row r="63" spans="1:6" ht="13.15" customHeight="1" x14ac:dyDescent="0.25">
      <c r="A63" s="379" t="s">
        <v>197</v>
      </c>
      <c r="B63" s="379"/>
      <c r="C63" s="379"/>
      <c r="D63" s="379"/>
      <c r="E63" s="377"/>
      <c r="F63" s="377"/>
    </row>
    <row r="64" spans="1:6" ht="13.15" customHeight="1" x14ac:dyDescent="0.25">
      <c r="A64" s="376" t="s">
        <v>200</v>
      </c>
      <c r="B64" s="376"/>
      <c r="C64" s="376"/>
      <c r="D64" s="376"/>
      <c r="E64" s="377" t="e">
        <f>E49/SUM(E8:E10)</f>
        <v>#DIV/0!</v>
      </c>
      <c r="F64" s="377"/>
    </row>
    <row r="65" spans="1:6" ht="13.15" customHeight="1" x14ac:dyDescent="0.25">
      <c r="A65" s="378" t="s">
        <v>201</v>
      </c>
      <c r="B65" s="378"/>
      <c r="C65" s="378"/>
      <c r="D65" s="378"/>
      <c r="E65" s="377"/>
      <c r="F65" s="377"/>
    </row>
    <row r="66" spans="1:6" ht="13.15" customHeight="1" x14ac:dyDescent="0.25">
      <c r="A66" s="379" t="s">
        <v>197</v>
      </c>
      <c r="B66" s="379"/>
      <c r="C66" s="379"/>
      <c r="D66" s="379"/>
      <c r="E66" s="377"/>
      <c r="F66" s="377"/>
    </row>
    <row r="67" spans="1:6" x14ac:dyDescent="0.25">
      <c r="A67" s="375" t="s">
        <v>202</v>
      </c>
      <c r="B67" s="375"/>
      <c r="C67" s="375"/>
      <c r="D67" s="375"/>
      <c r="E67" s="375"/>
      <c r="F67" s="375"/>
    </row>
    <row r="68" spans="1:6" x14ac:dyDescent="0.25">
      <c r="A68" s="370" t="s">
        <v>203</v>
      </c>
      <c r="B68" s="370"/>
      <c r="C68" s="370"/>
      <c r="D68" s="370"/>
      <c r="E68" s="361">
        <f>$F$1</f>
        <v>2017</v>
      </c>
      <c r="F68" s="361"/>
    </row>
    <row r="69" spans="1:6" ht="24" customHeight="1" x14ac:dyDescent="0.25">
      <c r="A69" s="376" t="s">
        <v>204</v>
      </c>
      <c r="B69" s="376"/>
      <c r="C69" s="376"/>
      <c r="D69" s="376"/>
      <c r="E69" s="380" t="e">
        <f>(E50+E51+E52)/SUM(E8:E10)</f>
        <v>#DIV/0!</v>
      </c>
      <c r="F69" s="380"/>
    </row>
    <row r="70" spans="1:6" ht="13.15" customHeight="1" x14ac:dyDescent="0.25">
      <c r="A70" s="378" t="s">
        <v>205</v>
      </c>
      <c r="B70" s="378"/>
      <c r="C70" s="378"/>
      <c r="D70" s="378"/>
      <c r="E70" s="380"/>
      <c r="F70" s="380"/>
    </row>
    <row r="71" spans="1:6" ht="13.15" customHeight="1" x14ac:dyDescent="0.25">
      <c r="A71" s="379" t="s">
        <v>197</v>
      </c>
      <c r="B71" s="379"/>
      <c r="C71" s="379"/>
      <c r="D71" s="379"/>
      <c r="E71" s="380"/>
      <c r="F71" s="380"/>
    </row>
    <row r="72" spans="1:6" ht="13.15" customHeight="1" x14ac:dyDescent="0.25">
      <c r="A72" s="376" t="s">
        <v>206</v>
      </c>
      <c r="B72" s="376"/>
      <c r="C72" s="376"/>
      <c r="D72" s="376"/>
      <c r="E72" s="377" t="e">
        <f>E51/SUM(E8:E10)</f>
        <v>#DIV/0!</v>
      </c>
      <c r="F72" s="377"/>
    </row>
    <row r="73" spans="1:6" ht="13.15" customHeight="1" x14ac:dyDescent="0.25">
      <c r="A73" s="378" t="s">
        <v>97</v>
      </c>
      <c r="B73" s="378"/>
      <c r="C73" s="378"/>
      <c r="D73" s="378"/>
      <c r="E73" s="377"/>
      <c r="F73" s="377"/>
    </row>
    <row r="74" spans="1:6" ht="13.15" customHeight="1" x14ac:dyDescent="0.25">
      <c r="A74" s="379" t="s">
        <v>197</v>
      </c>
      <c r="B74" s="379"/>
      <c r="C74" s="379"/>
      <c r="D74" s="379"/>
      <c r="E74" s="377"/>
      <c r="F74" s="377"/>
    </row>
    <row r="75" spans="1:6" ht="12.75" customHeight="1" x14ac:dyDescent="0.25">
      <c r="A75" s="376" t="s">
        <v>207</v>
      </c>
      <c r="B75" s="376"/>
      <c r="C75" s="376"/>
      <c r="D75" s="376"/>
      <c r="E75" s="380" t="e">
        <f>(E50+E52)/SUM(E8:E10)</f>
        <v>#DIV/0!</v>
      </c>
      <c r="F75" s="380"/>
    </row>
    <row r="76" spans="1:6" ht="12.75" customHeight="1" x14ac:dyDescent="0.25">
      <c r="A76" s="378" t="s">
        <v>208</v>
      </c>
      <c r="B76" s="378"/>
      <c r="C76" s="378"/>
      <c r="D76" s="378"/>
      <c r="E76" s="380"/>
      <c r="F76" s="380"/>
    </row>
    <row r="77" spans="1:6" ht="12.75" customHeight="1" x14ac:dyDescent="0.25">
      <c r="A77" s="379" t="s">
        <v>197</v>
      </c>
      <c r="B77" s="379"/>
      <c r="C77" s="379"/>
      <c r="D77" s="379"/>
      <c r="E77" s="380"/>
      <c r="F77" s="380"/>
    </row>
    <row r="78" spans="1:6" x14ac:dyDescent="0.25">
      <c r="A78" s="375" t="s">
        <v>209</v>
      </c>
      <c r="B78" s="375"/>
      <c r="C78" s="375"/>
      <c r="D78" s="375"/>
      <c r="E78" s="375"/>
      <c r="F78" s="375"/>
    </row>
    <row r="79" spans="1:6" x14ac:dyDescent="0.25">
      <c r="A79" s="370" t="s">
        <v>203</v>
      </c>
      <c r="B79" s="370"/>
      <c r="C79" s="370"/>
      <c r="D79" s="370"/>
      <c r="E79" s="361">
        <f>$F$1</f>
        <v>2017</v>
      </c>
      <c r="F79" s="361"/>
    </row>
    <row r="80" spans="1:6" ht="12.75" customHeight="1" x14ac:dyDescent="0.25">
      <c r="A80" s="376" t="s">
        <v>210</v>
      </c>
      <c r="B80" s="376"/>
      <c r="C80" s="376"/>
      <c r="D80" s="376"/>
      <c r="E80" s="381" t="e">
        <f>(E8+E10)/Caratteristiche!G5</f>
        <v>#DIV/0!</v>
      </c>
      <c r="F80" s="381"/>
    </row>
    <row r="81" spans="1:6" ht="12.75" customHeight="1" x14ac:dyDescent="0.25">
      <c r="A81" s="378" t="s">
        <v>196</v>
      </c>
      <c r="B81" s="378"/>
      <c r="C81" s="378"/>
      <c r="D81" s="378"/>
      <c r="E81" s="381"/>
      <c r="F81" s="381"/>
    </row>
    <row r="82" spans="1:6" ht="12.75" customHeight="1" x14ac:dyDescent="0.25">
      <c r="A82" s="379" t="s">
        <v>211</v>
      </c>
      <c r="B82" s="379"/>
      <c r="C82" s="379"/>
      <c r="D82" s="379"/>
      <c r="E82" s="381"/>
      <c r="F82" s="381"/>
    </row>
    <row r="83" spans="1:6" ht="12.75" customHeight="1" x14ac:dyDescent="0.25">
      <c r="A83" s="376" t="s">
        <v>212</v>
      </c>
      <c r="B83" s="376"/>
      <c r="C83" s="376"/>
      <c r="D83" s="376"/>
      <c r="E83" s="381" t="e">
        <f>E8/Caratteristiche!G5</f>
        <v>#DIV/0!</v>
      </c>
      <c r="F83" s="381"/>
    </row>
    <row r="84" spans="1:6" ht="12.75" customHeight="1" x14ac:dyDescent="0.25">
      <c r="A84" s="378" t="s">
        <v>199</v>
      </c>
      <c r="B84" s="378"/>
      <c r="C84" s="378"/>
      <c r="D84" s="378"/>
      <c r="E84" s="381"/>
      <c r="F84" s="381"/>
    </row>
    <row r="85" spans="1:6" ht="12.75" customHeight="1" x14ac:dyDescent="0.25">
      <c r="A85" s="379" t="s">
        <v>211</v>
      </c>
      <c r="B85" s="379"/>
      <c r="C85" s="379"/>
      <c r="D85" s="379"/>
      <c r="E85" s="381"/>
      <c r="F85" s="381"/>
    </row>
    <row r="86" spans="1:6" ht="12.75" customHeight="1" x14ac:dyDescent="0.25">
      <c r="A86" s="376" t="s">
        <v>213</v>
      </c>
      <c r="B86" s="376"/>
      <c r="C86" s="376"/>
      <c r="D86" s="376"/>
      <c r="E86" s="381" t="e">
        <f>(E50+E52)/Caratteristiche!G5</f>
        <v>#DIV/0!</v>
      </c>
      <c r="F86" s="381"/>
    </row>
    <row r="87" spans="1:6" ht="12.75" customHeight="1" x14ac:dyDescent="0.25">
      <c r="A87" s="378" t="s">
        <v>214</v>
      </c>
      <c r="B87" s="378"/>
      <c r="C87" s="378"/>
      <c r="D87" s="378"/>
      <c r="E87" s="381"/>
      <c r="F87" s="381"/>
    </row>
    <row r="88" spans="1:6" ht="12.75" customHeight="1" x14ac:dyDescent="0.25">
      <c r="A88" s="379" t="s">
        <v>211</v>
      </c>
      <c r="B88" s="379"/>
      <c r="C88" s="379"/>
      <c r="D88" s="379"/>
      <c r="E88" s="381"/>
      <c r="F88" s="381"/>
    </row>
    <row r="89" spans="1:6" ht="12.75" customHeight="1" x14ac:dyDescent="0.25">
      <c r="A89" s="376" t="s">
        <v>215</v>
      </c>
      <c r="B89" s="376"/>
      <c r="C89" s="376"/>
      <c r="D89" s="376"/>
      <c r="E89" s="381" t="e">
        <f>E49/Caratteristiche!G5</f>
        <v>#DIV/0!</v>
      </c>
      <c r="F89" s="381"/>
    </row>
    <row r="90" spans="1:6" ht="12.75" customHeight="1" x14ac:dyDescent="0.25">
      <c r="A90" s="378" t="s">
        <v>201</v>
      </c>
      <c r="B90" s="378"/>
      <c r="C90" s="378"/>
      <c r="D90" s="378"/>
      <c r="E90" s="381"/>
      <c r="F90" s="381"/>
    </row>
    <row r="91" spans="1:6" ht="13.5" customHeight="1" x14ac:dyDescent="0.25">
      <c r="A91" s="382" t="s">
        <v>211</v>
      </c>
      <c r="B91" s="382"/>
      <c r="C91" s="382"/>
      <c r="D91" s="382"/>
      <c r="E91" s="381"/>
      <c r="F91" s="381"/>
    </row>
    <row r="92" spans="1:6" x14ac:dyDescent="0.25">
      <c r="A92" s="375" t="s">
        <v>216</v>
      </c>
      <c r="B92" s="375"/>
      <c r="C92" s="375"/>
      <c r="D92" s="375"/>
      <c r="E92" s="375"/>
      <c r="F92" s="375"/>
    </row>
    <row r="93" spans="1:6" x14ac:dyDescent="0.25">
      <c r="A93" s="370" t="s">
        <v>203</v>
      </c>
      <c r="B93" s="370"/>
      <c r="C93" s="370"/>
      <c r="D93" s="370"/>
      <c r="E93" s="361">
        <f>$F$1</f>
        <v>2017</v>
      </c>
      <c r="F93" s="361"/>
    </row>
    <row r="94" spans="1:6" ht="12.75" customHeight="1" x14ac:dyDescent="0.25">
      <c r="A94" s="376" t="s">
        <v>217</v>
      </c>
      <c r="B94" s="376"/>
      <c r="C94" s="376"/>
      <c r="D94" s="376"/>
      <c r="E94" s="377" t="e">
        <f>E36/E14</f>
        <v>#DIV/0!</v>
      </c>
      <c r="F94" s="377"/>
    </row>
    <row r="95" spans="1:6" ht="12.75" customHeight="1" x14ac:dyDescent="0.25">
      <c r="A95" s="378" t="s">
        <v>218</v>
      </c>
      <c r="B95" s="378"/>
      <c r="C95" s="378"/>
      <c r="D95" s="378"/>
      <c r="E95" s="377"/>
      <c r="F95" s="377"/>
    </row>
    <row r="96" spans="1:6" ht="12.75" customHeight="1" x14ac:dyDescent="0.25">
      <c r="A96" s="379" t="s">
        <v>219</v>
      </c>
      <c r="B96" s="379"/>
      <c r="C96" s="379"/>
      <c r="D96" s="379"/>
      <c r="E96" s="377"/>
      <c r="F96" s="377"/>
    </row>
    <row r="97" spans="1:6" ht="12.75" customHeight="1" x14ac:dyDescent="0.25">
      <c r="A97" s="376" t="s">
        <v>220</v>
      </c>
      <c r="B97" s="376"/>
      <c r="C97" s="376"/>
      <c r="D97" s="376"/>
      <c r="E97" s="377" t="e">
        <f>E45/E25</f>
        <v>#DIV/0!</v>
      </c>
      <c r="F97" s="377"/>
    </row>
    <row r="98" spans="1:6" ht="12.75" customHeight="1" x14ac:dyDescent="0.25">
      <c r="A98" s="378" t="s">
        <v>221</v>
      </c>
      <c r="B98" s="378"/>
      <c r="C98" s="378"/>
      <c r="D98" s="378"/>
      <c r="E98" s="377"/>
      <c r="F98" s="377"/>
    </row>
    <row r="99" spans="1:6" ht="12.75" customHeight="1" x14ac:dyDescent="0.25">
      <c r="A99" s="379" t="s">
        <v>222</v>
      </c>
      <c r="B99" s="379"/>
      <c r="C99" s="379"/>
      <c r="D99" s="379"/>
      <c r="E99" s="377"/>
      <c r="F99" s="377"/>
    </row>
    <row r="100" spans="1:6" ht="12.75" customHeight="1" x14ac:dyDescent="0.25">
      <c r="A100" s="376" t="s">
        <v>223</v>
      </c>
      <c r="B100" s="376"/>
      <c r="C100" s="376"/>
      <c r="D100" s="376"/>
      <c r="E100" s="380" t="e">
        <f>(F8+F10)/(E8+E10)</f>
        <v>#DIV/0!</v>
      </c>
      <c r="F100" s="380"/>
    </row>
    <row r="101" spans="1:6" ht="12.75" customHeight="1" x14ac:dyDescent="0.25">
      <c r="A101" s="378" t="s">
        <v>224</v>
      </c>
      <c r="B101" s="378"/>
      <c r="C101" s="378"/>
      <c r="D101" s="378"/>
      <c r="E101" s="380"/>
      <c r="F101" s="380"/>
    </row>
    <row r="102" spans="1:6" ht="12.75" customHeight="1" x14ac:dyDescent="0.25">
      <c r="A102" s="379" t="s">
        <v>225</v>
      </c>
      <c r="B102" s="379"/>
      <c r="C102" s="379"/>
      <c r="D102" s="379"/>
      <c r="E102" s="380"/>
      <c r="F102" s="380"/>
    </row>
    <row r="103" spans="1:6" ht="13.15" customHeight="1" x14ac:dyDescent="0.25">
      <c r="A103" s="376" t="s">
        <v>226</v>
      </c>
      <c r="B103" s="376"/>
      <c r="C103" s="376"/>
      <c r="D103" s="376"/>
      <c r="E103" s="383" t="e">
        <f>(F19)/(E19)</f>
        <v>#DIV/0!</v>
      </c>
      <c r="F103" s="383"/>
    </row>
    <row r="104" spans="1:6" ht="13.15" customHeight="1" x14ac:dyDescent="0.25">
      <c r="A104" s="378" t="s">
        <v>227</v>
      </c>
      <c r="B104" s="378"/>
      <c r="C104" s="378"/>
      <c r="D104" s="378"/>
      <c r="E104" s="383"/>
      <c r="F104" s="383"/>
    </row>
    <row r="105" spans="1:6" ht="13.9" customHeight="1" x14ac:dyDescent="0.25">
      <c r="A105" s="384" t="s">
        <v>228</v>
      </c>
      <c r="B105" s="384"/>
      <c r="C105" s="384"/>
      <c r="D105" s="384"/>
      <c r="E105" s="383"/>
      <c r="F105" s="383"/>
    </row>
    <row r="107" spans="1:6" ht="3" customHeight="1" x14ac:dyDescent="0.25"/>
  </sheetData>
  <mergeCells count="127">
    <mergeCell ref="A100:D100"/>
    <mergeCell ref="E100:F102"/>
    <mergeCell ref="A101:D101"/>
    <mergeCell ref="A102:D102"/>
    <mergeCell ref="A103:D103"/>
    <mergeCell ref="E103:F105"/>
    <mergeCell ref="A104:D104"/>
    <mergeCell ref="A105:D105"/>
    <mergeCell ref="A92:F92"/>
    <mergeCell ref="A93:D93"/>
    <mergeCell ref="E93:F93"/>
    <mergeCell ref="A94:D94"/>
    <mergeCell ref="E94:F96"/>
    <mergeCell ref="A95:D95"/>
    <mergeCell ref="A96:D96"/>
    <mergeCell ref="A97:D97"/>
    <mergeCell ref="E97:F99"/>
    <mergeCell ref="A98:D98"/>
    <mergeCell ref="A99:D99"/>
    <mergeCell ref="A83:D83"/>
    <mergeCell ref="E83:F85"/>
    <mergeCell ref="A84:D84"/>
    <mergeCell ref="A85:D85"/>
    <mergeCell ref="A86:D86"/>
    <mergeCell ref="E86:F88"/>
    <mergeCell ref="A87:D87"/>
    <mergeCell ref="A88:D88"/>
    <mergeCell ref="A89:D89"/>
    <mergeCell ref="E89:F91"/>
    <mergeCell ref="A90:D90"/>
    <mergeCell ref="A91:D91"/>
    <mergeCell ref="A75:D75"/>
    <mergeCell ref="E75:F77"/>
    <mergeCell ref="A76:D76"/>
    <mergeCell ref="A77:D77"/>
    <mergeCell ref="A78:F78"/>
    <mergeCell ref="A79:D79"/>
    <mergeCell ref="E79:F79"/>
    <mergeCell ref="A80:D80"/>
    <mergeCell ref="E80:F82"/>
    <mergeCell ref="A81:D81"/>
    <mergeCell ref="A82:D82"/>
    <mergeCell ref="A68:D68"/>
    <mergeCell ref="E68:F68"/>
    <mergeCell ref="A69:D69"/>
    <mergeCell ref="E69:F71"/>
    <mergeCell ref="A70:D70"/>
    <mergeCell ref="A71:D71"/>
    <mergeCell ref="A72:D72"/>
    <mergeCell ref="E72:F74"/>
    <mergeCell ref="A73:D73"/>
    <mergeCell ref="A74:D74"/>
    <mergeCell ref="A61:D61"/>
    <mergeCell ref="E61:F63"/>
    <mergeCell ref="A62:D62"/>
    <mergeCell ref="A63:D63"/>
    <mergeCell ref="A64:D64"/>
    <mergeCell ref="E64:F66"/>
    <mergeCell ref="A65:D65"/>
    <mergeCell ref="A66:D66"/>
    <mergeCell ref="A67:F67"/>
    <mergeCell ref="A53:D53"/>
    <mergeCell ref="E53:F53"/>
    <mergeCell ref="A55:F55"/>
    <mergeCell ref="A56:F56"/>
    <mergeCell ref="A57:D57"/>
    <mergeCell ref="E57:F57"/>
    <mergeCell ref="A58:D58"/>
    <mergeCell ref="E58:F60"/>
    <mergeCell ref="A59:D59"/>
    <mergeCell ref="A60:D60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E37:F37"/>
    <mergeCell ref="B39:D39"/>
    <mergeCell ref="B40:D40"/>
    <mergeCell ref="B41:D41"/>
    <mergeCell ref="B42:D42"/>
    <mergeCell ref="B43:D43"/>
    <mergeCell ref="B44:D44"/>
    <mergeCell ref="A45:D45"/>
    <mergeCell ref="A47:F47"/>
    <mergeCell ref="B30:D30"/>
    <mergeCell ref="B31:D31"/>
    <mergeCell ref="B32:D32"/>
    <mergeCell ref="B33:D33"/>
    <mergeCell ref="B34:D34"/>
    <mergeCell ref="B35:D35"/>
    <mergeCell ref="A36:D36"/>
    <mergeCell ref="A37:A38"/>
    <mergeCell ref="B37:D38"/>
    <mergeCell ref="A20:D20"/>
    <mergeCell ref="A21:D21"/>
    <mergeCell ref="A22:D22"/>
    <mergeCell ref="A23:D23"/>
    <mergeCell ref="A24:D24"/>
    <mergeCell ref="A25:D25"/>
    <mergeCell ref="A27:F27"/>
    <mergeCell ref="A28:A29"/>
    <mergeCell ref="B28:D29"/>
    <mergeCell ref="E28:F28"/>
    <mergeCell ref="A10:D10"/>
    <mergeCell ref="A11:D11"/>
    <mergeCell ref="A12:D12"/>
    <mergeCell ref="A13:D13"/>
    <mergeCell ref="A14:D14"/>
    <mergeCell ref="A16:F16"/>
    <mergeCell ref="A17:D18"/>
    <mergeCell ref="E17:F17"/>
    <mergeCell ref="A19:D19"/>
    <mergeCell ref="A1:D1"/>
    <mergeCell ref="A2:F2"/>
    <mergeCell ref="A3:F3"/>
    <mergeCell ref="A4:D5"/>
    <mergeCell ref="E4:F4"/>
    <mergeCell ref="A6:D6"/>
    <mergeCell ref="A7:D7"/>
    <mergeCell ref="A8:D8"/>
    <mergeCell ref="A9:D9"/>
  </mergeCells>
  <printOptions horizontalCentered="1" verticalCentered="1"/>
  <pageMargins left="0.196527777777778" right="0.196527777777778" top="0.66944444444444395" bottom="0.39374999999999999" header="0.51180555555555496" footer="0.51180555555555496"/>
  <pageSetup paperSize="9" firstPageNumber="0" orientation="portrait" r:id="rId1"/>
  <headerFooter>
    <oddHeader>&amp;C&amp;F</oddHeader>
    <oddFooter>&amp;L&amp;8&amp;F&amp;R&amp;8&amp;P</oddFooter>
  </headerFooter>
  <rowBreaks count="2" manualBreakCount="2">
    <brk id="35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E1" zoomScale="80" zoomScaleNormal="80" workbookViewId="0">
      <selection activeCell="G3" sqref="G3:Q56"/>
    </sheetView>
  </sheetViews>
  <sheetFormatPr defaultRowHeight="15" x14ac:dyDescent="0.25"/>
  <cols>
    <col min="1" max="1" width="3.5703125"/>
    <col min="2" max="2" width="19.28515625" customWidth="1"/>
    <col min="3" max="3" width="11" style="54"/>
    <col min="4" max="4" width="27.28515625"/>
    <col min="5" max="5" width="23.140625" customWidth="1"/>
    <col min="6" max="6" width="26.7109375"/>
    <col min="7" max="7" width="16.42578125" style="55"/>
    <col min="8" max="8" width="14.85546875" style="56"/>
    <col min="9" max="9" width="13.28515625" style="55"/>
    <col min="10" max="10" width="13"/>
    <col min="11" max="11" width="16"/>
    <col min="12" max="12" width="17.28515625" style="55"/>
    <col min="13" max="13" width="15.5703125"/>
    <col min="14" max="14" width="13" style="55"/>
    <col min="15" max="15" width="15.85546875" style="55"/>
    <col min="16" max="16" width="15.28515625"/>
    <col min="17" max="17" width="12.7109375" style="55"/>
  </cols>
  <sheetData>
    <row r="1" spans="1:17" s="57" customFormat="1" ht="38.25" customHeight="1" thickBot="1" x14ac:dyDescent="0.35">
      <c r="C1" s="58"/>
      <c r="G1" s="59" t="s">
        <v>229</v>
      </c>
      <c r="H1" s="60">
        <v>1076</v>
      </c>
      <c r="I1" s="61"/>
      <c r="L1" s="59" t="s">
        <v>230</v>
      </c>
      <c r="M1" s="60">
        <v>1076</v>
      </c>
      <c r="N1" s="61"/>
      <c r="O1" s="59" t="s">
        <v>300</v>
      </c>
      <c r="P1" s="60">
        <v>1076</v>
      </c>
      <c r="Q1" s="61"/>
    </row>
    <row r="2" spans="1:17" s="74" customFormat="1" ht="59.25" customHeight="1" thickBot="1" x14ac:dyDescent="0.3">
      <c r="A2" s="393" t="s">
        <v>231</v>
      </c>
      <c r="B2" s="393"/>
      <c r="C2" s="62" t="s">
        <v>2</v>
      </c>
      <c r="D2" s="62" t="s">
        <v>232</v>
      </c>
      <c r="E2" s="62" t="s">
        <v>203</v>
      </c>
      <c r="F2" s="62" t="s">
        <v>233</v>
      </c>
      <c r="G2" s="63" t="s">
        <v>234</v>
      </c>
      <c r="H2" s="64" t="s">
        <v>235</v>
      </c>
      <c r="I2" s="65" t="s">
        <v>236</v>
      </c>
      <c r="J2" s="66" t="s">
        <v>237</v>
      </c>
      <c r="K2" s="67" t="s">
        <v>238</v>
      </c>
      <c r="L2" s="68" t="s">
        <v>234</v>
      </c>
      <c r="M2" s="69" t="s">
        <v>235</v>
      </c>
      <c r="N2" s="70">
        <v>2018</v>
      </c>
      <c r="O2" s="71" t="s">
        <v>234</v>
      </c>
      <c r="P2" s="72" t="s">
        <v>235</v>
      </c>
      <c r="Q2" s="73">
        <v>2019</v>
      </c>
    </row>
    <row r="3" spans="1:17" ht="44.25" customHeight="1" x14ac:dyDescent="0.25">
      <c r="A3" s="385">
        <v>1</v>
      </c>
      <c r="B3" s="387" t="s">
        <v>5</v>
      </c>
      <c r="C3" s="77">
        <v>1</v>
      </c>
      <c r="D3" s="78" t="s">
        <v>6</v>
      </c>
      <c r="E3" s="79" t="s">
        <v>239</v>
      </c>
      <c r="F3" s="79" t="s">
        <v>240</v>
      </c>
      <c r="G3" s="80"/>
      <c r="H3" s="81"/>
      <c r="I3" s="80"/>
      <c r="J3" s="81"/>
      <c r="K3" s="113"/>
      <c r="L3" s="114"/>
      <c r="M3" s="82"/>
      <c r="N3" s="114"/>
      <c r="O3" s="115"/>
      <c r="P3" s="83"/>
      <c r="Q3" s="84"/>
    </row>
    <row r="4" spans="1:17" ht="60" customHeight="1" x14ac:dyDescent="0.25">
      <c r="A4" s="394"/>
      <c r="B4" s="395"/>
      <c r="C4" s="85">
        <v>2</v>
      </c>
      <c r="D4" s="86" t="s">
        <v>8</v>
      </c>
      <c r="E4" s="87" t="s">
        <v>239</v>
      </c>
      <c r="F4" s="87" t="s">
        <v>240</v>
      </c>
      <c r="G4" s="88"/>
      <c r="H4" s="89"/>
      <c r="I4" s="88"/>
      <c r="J4" s="89"/>
      <c r="K4" s="213"/>
      <c r="L4" s="210"/>
      <c r="M4" s="90"/>
      <c r="N4" s="210"/>
      <c r="O4" s="211"/>
      <c r="P4" s="91"/>
      <c r="Q4" s="92"/>
    </row>
    <row r="5" spans="1:17" ht="61.5" customHeight="1" x14ac:dyDescent="0.25">
      <c r="A5" s="394"/>
      <c r="B5" s="395"/>
      <c r="C5" s="85">
        <v>3</v>
      </c>
      <c r="D5" s="221" t="s">
        <v>9</v>
      </c>
      <c r="E5" s="87" t="s">
        <v>239</v>
      </c>
      <c r="F5" s="87" t="s">
        <v>240</v>
      </c>
      <c r="G5" s="88"/>
      <c r="H5" s="89"/>
      <c r="I5" s="88"/>
      <c r="J5" s="89"/>
      <c r="K5" s="213"/>
      <c r="L5" s="210"/>
      <c r="M5" s="90"/>
      <c r="N5" s="210"/>
      <c r="O5" s="211"/>
      <c r="P5" s="91"/>
      <c r="Q5" s="92"/>
    </row>
    <row r="6" spans="1:17" ht="47.25" customHeight="1" x14ac:dyDescent="0.25">
      <c r="A6" s="394"/>
      <c r="B6" s="395"/>
      <c r="C6" s="85">
        <v>4</v>
      </c>
      <c r="D6" s="93" t="s">
        <v>10</v>
      </c>
      <c r="E6" s="87" t="s">
        <v>239</v>
      </c>
      <c r="F6" s="87" t="s">
        <v>240</v>
      </c>
      <c r="G6" s="88"/>
      <c r="H6" s="89"/>
      <c r="I6" s="88"/>
      <c r="J6" s="89"/>
      <c r="K6" s="213"/>
      <c r="L6" s="210"/>
      <c r="M6" s="90"/>
      <c r="N6" s="210"/>
      <c r="O6" s="211"/>
      <c r="P6" s="91"/>
      <c r="Q6" s="92"/>
    </row>
    <row r="7" spans="1:17" ht="30" customHeight="1" x14ac:dyDescent="0.25">
      <c r="A7" s="394"/>
      <c r="B7" s="395"/>
      <c r="C7" s="85">
        <v>5</v>
      </c>
      <c r="D7" s="93" t="s">
        <v>12</v>
      </c>
      <c r="E7" s="87" t="s">
        <v>239</v>
      </c>
      <c r="F7" s="87" t="s">
        <v>240</v>
      </c>
      <c r="G7" s="88"/>
      <c r="H7" s="89"/>
      <c r="I7" s="88"/>
      <c r="J7" s="89"/>
      <c r="K7" s="213"/>
      <c r="L7" s="210"/>
      <c r="M7" s="90"/>
      <c r="N7" s="210"/>
      <c r="O7" s="211"/>
      <c r="P7" s="91"/>
      <c r="Q7" s="92"/>
    </row>
    <row r="8" spans="1:17" ht="59.25" customHeight="1" x14ac:dyDescent="0.25">
      <c r="A8" s="394"/>
      <c r="B8" s="395"/>
      <c r="C8" s="85">
        <v>6</v>
      </c>
      <c r="D8" s="119" t="s">
        <v>14</v>
      </c>
      <c r="E8" s="87" t="s">
        <v>239</v>
      </c>
      <c r="F8" s="87" t="s">
        <v>240</v>
      </c>
      <c r="G8" s="88"/>
      <c r="H8" s="89"/>
      <c r="I8" s="88"/>
      <c r="J8" s="89"/>
      <c r="K8" s="213"/>
      <c r="L8" s="210"/>
      <c r="M8" s="90"/>
      <c r="N8" s="210"/>
      <c r="O8" s="211"/>
      <c r="P8" s="91"/>
      <c r="Q8" s="92"/>
    </row>
    <row r="9" spans="1:17" ht="48.75" customHeight="1" x14ac:dyDescent="0.25">
      <c r="A9" s="394"/>
      <c r="B9" s="395"/>
      <c r="C9" s="396">
        <v>7</v>
      </c>
      <c r="D9" s="397" t="s">
        <v>15</v>
      </c>
      <c r="E9" s="87" t="s">
        <v>239</v>
      </c>
      <c r="F9" s="87" t="s">
        <v>240</v>
      </c>
      <c r="G9" s="88"/>
      <c r="H9" s="89"/>
      <c r="I9" s="88"/>
      <c r="J9" s="89"/>
      <c r="K9" s="213"/>
      <c r="L9" s="210"/>
      <c r="M9" s="90"/>
      <c r="N9" s="210"/>
      <c r="O9" s="211"/>
      <c r="P9" s="91"/>
      <c r="Q9" s="92"/>
    </row>
    <row r="10" spans="1:17" ht="53.25" hidden="1" customHeight="1" thickBot="1" x14ac:dyDescent="0.3">
      <c r="A10" s="394"/>
      <c r="B10" s="395"/>
      <c r="C10" s="396"/>
      <c r="D10" s="397"/>
      <c r="E10" s="87" t="s">
        <v>244</v>
      </c>
      <c r="F10" s="87" t="s">
        <v>245</v>
      </c>
      <c r="G10" s="88"/>
      <c r="H10" s="89"/>
      <c r="I10" s="88"/>
      <c r="J10" s="89"/>
      <c r="K10" s="213"/>
      <c r="L10" s="210"/>
      <c r="M10" s="90"/>
      <c r="N10" s="210"/>
      <c r="O10" s="211"/>
      <c r="P10" s="91"/>
      <c r="Q10" s="92"/>
    </row>
    <row r="11" spans="1:17" ht="49.5" customHeight="1" thickBot="1" x14ac:dyDescent="0.3">
      <c r="A11" s="386"/>
      <c r="B11" s="388"/>
      <c r="C11" s="94">
        <v>11</v>
      </c>
      <c r="D11" s="95" t="s">
        <v>18</v>
      </c>
      <c r="E11" s="96" t="s">
        <v>239</v>
      </c>
      <c r="F11" s="96" t="s">
        <v>240</v>
      </c>
      <c r="G11" s="97"/>
      <c r="H11" s="98"/>
      <c r="I11" s="97"/>
      <c r="J11" s="98"/>
      <c r="K11" s="116"/>
      <c r="L11" s="117"/>
      <c r="M11" s="99"/>
      <c r="N11" s="117"/>
      <c r="O11" s="118"/>
      <c r="P11" s="100"/>
      <c r="Q11" s="101"/>
    </row>
    <row r="12" spans="1:17" ht="12" customHeight="1" thickBot="1" x14ac:dyDescent="0.3">
      <c r="A12" s="102"/>
      <c r="B12" s="102"/>
      <c r="C12" s="103"/>
      <c r="D12" s="102"/>
      <c r="E12" s="104"/>
      <c r="F12" s="102"/>
      <c r="G12" s="105"/>
      <c r="H12" s="106"/>
      <c r="I12" s="105"/>
      <c r="J12" s="106"/>
      <c r="K12" s="107"/>
      <c r="L12"/>
      <c r="N12"/>
      <c r="O12"/>
      <c r="Q12"/>
    </row>
    <row r="13" spans="1:17" ht="48" customHeight="1" x14ac:dyDescent="0.25">
      <c r="A13" s="385">
        <v>3</v>
      </c>
      <c r="B13" s="387" t="s">
        <v>19</v>
      </c>
      <c r="C13" s="389">
        <v>1</v>
      </c>
      <c r="D13" s="391" t="s">
        <v>20</v>
      </c>
      <c r="E13" s="79" t="s">
        <v>239</v>
      </c>
      <c r="F13" s="79" t="s">
        <v>240</v>
      </c>
      <c r="G13" s="108"/>
      <c r="H13" s="81"/>
      <c r="I13" s="80"/>
      <c r="J13" s="81"/>
      <c r="K13" s="113"/>
      <c r="L13" s="114"/>
      <c r="M13" s="82"/>
      <c r="N13" s="114"/>
      <c r="O13" s="115"/>
      <c r="P13" s="83"/>
      <c r="Q13" s="84"/>
    </row>
    <row r="14" spans="1:17" ht="37.5" customHeight="1" thickBot="1" x14ac:dyDescent="0.3">
      <c r="A14" s="386"/>
      <c r="B14" s="388"/>
      <c r="C14" s="390"/>
      <c r="D14" s="392"/>
      <c r="E14" s="96" t="s">
        <v>246</v>
      </c>
      <c r="F14" s="96" t="s">
        <v>247</v>
      </c>
      <c r="G14" s="110"/>
      <c r="H14" s="98"/>
      <c r="I14" s="220"/>
      <c r="J14" s="98"/>
      <c r="K14" s="116"/>
      <c r="L14" s="117"/>
      <c r="M14" s="99"/>
      <c r="N14" s="222"/>
      <c r="O14" s="118"/>
      <c r="P14" s="100"/>
      <c r="Q14" s="101"/>
    </row>
    <row r="15" spans="1:17" s="102" customFormat="1" ht="15.75" thickBot="1" x14ac:dyDescent="0.3">
      <c r="C15" s="103"/>
      <c r="E15" s="104"/>
      <c r="F15" s="104"/>
      <c r="G15" s="105"/>
      <c r="H15" s="106"/>
      <c r="I15" s="105"/>
      <c r="J15" s="106"/>
      <c r="K15" s="107"/>
      <c r="L15" s="105"/>
      <c r="N15" s="105"/>
      <c r="O15" s="105"/>
      <c r="Q15" s="105"/>
    </row>
    <row r="16" spans="1:17" ht="51.75" customHeight="1" x14ac:dyDescent="0.25">
      <c r="A16" s="385">
        <v>4</v>
      </c>
      <c r="B16" s="387" t="s">
        <v>22</v>
      </c>
      <c r="C16" s="389">
        <v>2</v>
      </c>
      <c r="D16" s="403" t="s">
        <v>24</v>
      </c>
      <c r="E16" s="79" t="s">
        <v>239</v>
      </c>
      <c r="F16" s="79" t="s">
        <v>240</v>
      </c>
      <c r="G16" s="80"/>
      <c r="H16" s="81"/>
      <c r="I16" s="80"/>
      <c r="J16" s="81"/>
      <c r="K16" s="113"/>
      <c r="L16" s="114"/>
      <c r="M16" s="82"/>
      <c r="N16" s="114"/>
      <c r="O16" s="115"/>
      <c r="P16" s="83"/>
      <c r="Q16" s="84"/>
    </row>
    <row r="17" spans="1:17" ht="48" customHeight="1" x14ac:dyDescent="0.25">
      <c r="A17" s="394"/>
      <c r="B17" s="395"/>
      <c r="C17" s="396"/>
      <c r="D17" s="406"/>
      <c r="E17" s="87" t="s">
        <v>248</v>
      </c>
      <c r="F17" s="87" t="s">
        <v>249</v>
      </c>
      <c r="G17" s="88"/>
      <c r="H17" s="89"/>
      <c r="I17" s="88"/>
      <c r="J17" s="89"/>
      <c r="K17" s="213"/>
      <c r="L17" s="210"/>
      <c r="M17" s="90"/>
      <c r="N17" s="210"/>
      <c r="O17" s="211"/>
      <c r="P17" s="91"/>
      <c r="Q17" s="92"/>
    </row>
    <row r="18" spans="1:17" ht="50.25" customHeight="1" x14ac:dyDescent="0.25">
      <c r="A18" s="394"/>
      <c r="B18" s="395"/>
      <c r="C18" s="396">
        <v>6</v>
      </c>
      <c r="D18" s="406" t="s">
        <v>26</v>
      </c>
      <c r="E18" s="87" t="s">
        <v>239</v>
      </c>
      <c r="F18" s="87" t="s">
        <v>240</v>
      </c>
      <c r="G18" s="109"/>
      <c r="H18" s="89"/>
      <c r="I18" s="88"/>
      <c r="J18" s="89"/>
      <c r="K18" s="213"/>
      <c r="L18" s="210"/>
      <c r="M18" s="90"/>
      <c r="N18" s="210"/>
      <c r="O18" s="211"/>
      <c r="P18" s="91"/>
      <c r="Q18" s="92"/>
    </row>
    <row r="19" spans="1:17" ht="39.75" customHeight="1" x14ac:dyDescent="0.25">
      <c r="A19" s="394"/>
      <c r="B19" s="395"/>
      <c r="C19" s="396"/>
      <c r="D19" s="406"/>
      <c r="E19" s="87" t="s">
        <v>250</v>
      </c>
      <c r="F19" s="87" t="s">
        <v>251</v>
      </c>
      <c r="G19" s="109"/>
      <c r="H19" s="89"/>
      <c r="I19" s="88"/>
      <c r="J19" s="89"/>
      <c r="K19" s="213"/>
      <c r="L19" s="210"/>
      <c r="M19" s="90"/>
      <c r="N19" s="210"/>
      <c r="O19" s="211"/>
      <c r="P19" s="91"/>
      <c r="Q19" s="92"/>
    </row>
    <row r="20" spans="1:17" ht="45.75" thickBot="1" x14ac:dyDescent="0.3">
      <c r="A20" s="386"/>
      <c r="B20" s="388"/>
      <c r="C20" s="390"/>
      <c r="D20" s="407"/>
      <c r="E20" s="96" t="s">
        <v>252</v>
      </c>
      <c r="F20" s="96" t="s">
        <v>253</v>
      </c>
      <c r="G20" s="110"/>
      <c r="H20" s="98"/>
      <c r="I20" s="97"/>
      <c r="J20" s="98"/>
      <c r="K20" s="116"/>
      <c r="L20" s="117"/>
      <c r="M20" s="99"/>
      <c r="N20" s="117"/>
      <c r="O20" s="118"/>
      <c r="P20" s="100"/>
      <c r="Q20" s="101"/>
    </row>
    <row r="21" spans="1:17" s="102" customFormat="1" ht="18" customHeight="1" thickBot="1" x14ac:dyDescent="0.3">
      <c r="C21" s="103"/>
      <c r="E21" s="111"/>
      <c r="G21" s="112"/>
      <c r="H21" s="106"/>
      <c r="I21" s="105"/>
      <c r="J21" s="106"/>
      <c r="K21" s="107"/>
      <c r="L21" s="105"/>
      <c r="N21" s="105"/>
      <c r="O21" s="105"/>
      <c r="Q21" s="105"/>
    </row>
    <row r="22" spans="1:17" ht="100.5" customHeight="1" thickBot="1" x14ac:dyDescent="0.3">
      <c r="A22" s="75">
        <v>5</v>
      </c>
      <c r="B22" s="76" t="s">
        <v>27</v>
      </c>
      <c r="C22" s="120">
        <v>2</v>
      </c>
      <c r="D22" s="212" t="s">
        <v>30</v>
      </c>
      <c r="E22" s="121" t="s">
        <v>239</v>
      </c>
      <c r="F22" s="121" t="s">
        <v>240</v>
      </c>
      <c r="G22" s="122"/>
      <c r="H22" s="123"/>
      <c r="I22" s="122"/>
      <c r="J22" s="123"/>
      <c r="K22" s="131"/>
      <c r="L22" s="218"/>
      <c r="M22" s="126"/>
      <c r="N22" s="218"/>
      <c r="O22" s="219"/>
      <c r="P22" s="129"/>
      <c r="Q22" s="130"/>
    </row>
    <row r="23" spans="1:17" s="102" customFormat="1" ht="15.75" thickBot="1" x14ac:dyDescent="0.3">
      <c r="C23" s="103"/>
      <c r="E23" s="111"/>
      <c r="F23" s="104"/>
      <c r="G23" s="105"/>
      <c r="H23" s="106"/>
      <c r="I23" s="105"/>
      <c r="J23" s="106"/>
      <c r="K23" s="107"/>
      <c r="L23" s="105"/>
      <c r="N23" s="105"/>
      <c r="O23" s="105"/>
      <c r="Q23" s="105"/>
    </row>
    <row r="24" spans="1:17" ht="72.75" customHeight="1" thickBot="1" x14ac:dyDescent="0.3">
      <c r="A24" s="75">
        <v>6</v>
      </c>
      <c r="B24" s="76" t="s">
        <v>31</v>
      </c>
      <c r="C24" s="120">
        <v>1</v>
      </c>
      <c r="D24" s="223" t="s">
        <v>32</v>
      </c>
      <c r="E24" s="121" t="s">
        <v>239</v>
      </c>
      <c r="F24" s="121" t="s">
        <v>240</v>
      </c>
      <c r="G24" s="122"/>
      <c r="H24" s="123"/>
      <c r="I24" s="122"/>
      <c r="J24" s="123"/>
      <c r="K24" s="131"/>
      <c r="L24" s="218"/>
      <c r="M24" s="126"/>
      <c r="N24" s="218"/>
      <c r="O24" s="219"/>
      <c r="P24" s="129"/>
      <c r="Q24" s="130"/>
    </row>
    <row r="25" spans="1:17" s="102" customFormat="1" ht="15.75" thickBot="1" x14ac:dyDescent="0.3">
      <c r="C25" s="103"/>
      <c r="E25" s="111"/>
      <c r="F25" s="104"/>
      <c r="G25" s="105"/>
      <c r="H25" s="106"/>
      <c r="I25" s="105"/>
      <c r="J25" s="106"/>
      <c r="K25" s="107"/>
      <c r="L25" s="105"/>
      <c r="N25" s="105"/>
      <c r="O25" s="105"/>
      <c r="Q25" s="105"/>
    </row>
    <row r="26" spans="1:17" ht="61.5" customHeight="1" x14ac:dyDescent="0.25">
      <c r="A26" s="398">
        <v>8</v>
      </c>
      <c r="B26" s="387" t="s">
        <v>34</v>
      </c>
      <c r="C26" s="389">
        <v>1</v>
      </c>
      <c r="D26" s="403" t="s">
        <v>35</v>
      </c>
      <c r="E26" s="79" t="s">
        <v>239</v>
      </c>
      <c r="F26" s="79" t="s">
        <v>240</v>
      </c>
      <c r="G26" s="80"/>
      <c r="H26" s="81"/>
      <c r="I26" s="80"/>
      <c r="J26" s="81"/>
      <c r="K26" s="113"/>
      <c r="L26" s="114"/>
      <c r="M26" s="82"/>
      <c r="N26" s="114"/>
      <c r="O26" s="115"/>
      <c r="P26" s="83"/>
      <c r="Q26" s="84"/>
    </row>
    <row r="27" spans="1:17" ht="30" x14ac:dyDescent="0.25">
      <c r="A27" s="399"/>
      <c r="B27" s="401"/>
      <c r="C27" s="396"/>
      <c r="D27" s="404"/>
      <c r="E27" s="87" t="s">
        <v>241</v>
      </c>
      <c r="F27" s="87" t="s">
        <v>241</v>
      </c>
      <c r="G27" s="88"/>
      <c r="H27" s="89"/>
      <c r="I27" s="88"/>
      <c r="J27" s="89"/>
      <c r="K27" s="213"/>
      <c r="L27" s="210"/>
      <c r="M27" s="210"/>
      <c r="N27" s="210"/>
      <c r="O27" s="211"/>
      <c r="P27" s="211"/>
      <c r="Q27" s="92"/>
    </row>
    <row r="28" spans="1:17" ht="30.75" thickBot="1" x14ac:dyDescent="0.3">
      <c r="A28" s="400"/>
      <c r="B28" s="402"/>
      <c r="C28" s="390"/>
      <c r="D28" s="405"/>
      <c r="E28" s="96" t="s">
        <v>242</v>
      </c>
      <c r="F28" s="96" t="s">
        <v>243</v>
      </c>
      <c r="G28" s="97"/>
      <c r="H28" s="98"/>
      <c r="I28" s="214"/>
      <c r="J28" s="98"/>
      <c r="K28" s="116"/>
      <c r="L28" s="117"/>
      <c r="M28" s="99"/>
      <c r="N28" s="215"/>
      <c r="O28" s="118"/>
      <c r="P28" s="118"/>
      <c r="Q28" s="216"/>
    </row>
    <row r="29" spans="1:17" s="102" customFormat="1" ht="15.75" thickBot="1" x14ac:dyDescent="0.3">
      <c r="C29" s="103"/>
      <c r="D29" s="104"/>
      <c r="E29" s="111"/>
      <c r="F29" s="104"/>
      <c r="G29" s="105"/>
      <c r="H29" s="106"/>
      <c r="I29" s="105"/>
      <c r="J29" s="106"/>
      <c r="K29" s="107"/>
      <c r="L29" s="105"/>
      <c r="N29" s="105"/>
      <c r="O29" s="105"/>
      <c r="Q29" s="105"/>
    </row>
    <row r="30" spans="1:17" ht="44.25" customHeight="1" x14ac:dyDescent="0.25">
      <c r="A30" s="385">
        <v>9</v>
      </c>
      <c r="B30" s="387" t="s">
        <v>38</v>
      </c>
      <c r="C30" s="77">
        <v>2</v>
      </c>
      <c r="D30" s="217" t="s">
        <v>40</v>
      </c>
      <c r="E30" s="79" t="s">
        <v>239</v>
      </c>
      <c r="F30" s="79" t="s">
        <v>240</v>
      </c>
      <c r="G30" s="80"/>
      <c r="H30" s="81"/>
      <c r="I30" s="80"/>
      <c r="J30" s="81"/>
      <c r="K30" s="113"/>
      <c r="L30" s="114"/>
      <c r="M30" s="82"/>
      <c r="N30" s="114"/>
      <c r="O30" s="115"/>
      <c r="P30" s="83"/>
      <c r="Q30" s="84"/>
    </row>
    <row r="31" spans="1:17" ht="53.25" customHeight="1" x14ac:dyDescent="0.25">
      <c r="A31" s="394"/>
      <c r="B31" s="395"/>
      <c r="C31" s="85">
        <v>3</v>
      </c>
      <c r="D31" s="119" t="s">
        <v>41</v>
      </c>
      <c r="E31" s="87" t="s">
        <v>239</v>
      </c>
      <c r="F31" s="87" t="s">
        <v>240</v>
      </c>
      <c r="G31" s="88"/>
      <c r="H31" s="89"/>
      <c r="I31" s="88"/>
      <c r="J31" s="89"/>
      <c r="K31" s="213"/>
      <c r="L31" s="210"/>
      <c r="M31" s="90"/>
      <c r="N31" s="210"/>
      <c r="O31" s="211"/>
      <c r="P31" s="91"/>
      <c r="Q31" s="92"/>
    </row>
    <row r="32" spans="1:17" ht="53.25" customHeight="1" thickBot="1" x14ac:dyDescent="0.3">
      <c r="A32" s="386"/>
      <c r="B32" s="388"/>
      <c r="C32" s="94">
        <v>4</v>
      </c>
      <c r="D32" s="96" t="s">
        <v>42</v>
      </c>
      <c r="E32" s="96" t="s">
        <v>239</v>
      </c>
      <c r="F32" s="96" t="s">
        <v>240</v>
      </c>
      <c r="G32" s="97"/>
      <c r="H32" s="98"/>
      <c r="I32" s="97"/>
      <c r="J32" s="98"/>
      <c r="K32" s="116"/>
      <c r="L32" s="117"/>
      <c r="M32" s="99"/>
      <c r="N32" s="117"/>
      <c r="O32" s="118"/>
      <c r="P32" s="100"/>
      <c r="Q32" s="101"/>
    </row>
    <row r="33" spans="1:17" s="102" customFormat="1" ht="15.75" thickBot="1" x14ac:dyDescent="0.3">
      <c r="C33" s="103"/>
      <c r="E33" s="104"/>
      <c r="F33" s="104"/>
      <c r="G33" s="105"/>
      <c r="H33" s="106"/>
      <c r="I33" s="105"/>
      <c r="J33" s="106"/>
      <c r="K33" s="107"/>
      <c r="L33" s="105"/>
      <c r="N33" s="105"/>
      <c r="O33" s="105"/>
      <c r="Q33" s="105"/>
    </row>
    <row r="34" spans="1:17" ht="43.5" customHeight="1" x14ac:dyDescent="0.25">
      <c r="A34" s="385">
        <v>10</v>
      </c>
      <c r="B34" s="387" t="s">
        <v>45</v>
      </c>
      <c r="C34" s="389">
        <v>5</v>
      </c>
      <c r="D34" s="403" t="s">
        <v>47</v>
      </c>
      <c r="E34" s="79" t="s">
        <v>239</v>
      </c>
      <c r="F34" s="79" t="s">
        <v>240</v>
      </c>
      <c r="G34" s="80"/>
      <c r="H34" s="81"/>
      <c r="I34" s="80"/>
      <c r="J34" s="81"/>
      <c r="K34" s="113"/>
      <c r="L34" s="114"/>
      <c r="M34" s="82"/>
      <c r="N34" s="114"/>
      <c r="O34" s="115"/>
      <c r="P34" s="83"/>
      <c r="Q34" s="84"/>
    </row>
    <row r="35" spans="1:17" ht="47.25" customHeight="1" x14ac:dyDescent="0.25">
      <c r="A35" s="394"/>
      <c r="B35" s="395"/>
      <c r="C35" s="396"/>
      <c r="D35" s="406"/>
      <c r="E35" s="87" t="s">
        <v>254</v>
      </c>
      <c r="F35" s="87" t="s">
        <v>255</v>
      </c>
      <c r="G35" s="88"/>
      <c r="H35" s="89"/>
      <c r="I35" s="88"/>
      <c r="J35" s="89"/>
      <c r="K35" s="213"/>
      <c r="L35" s="210"/>
      <c r="M35" s="90"/>
      <c r="N35" s="210"/>
      <c r="O35" s="211"/>
      <c r="P35" s="91"/>
      <c r="Q35" s="92"/>
    </row>
    <row r="36" spans="1:17" ht="45.75" customHeight="1" thickBot="1" x14ac:dyDescent="0.3">
      <c r="A36" s="386"/>
      <c r="B36" s="388"/>
      <c r="C36" s="390"/>
      <c r="D36" s="407"/>
      <c r="E36" s="96" t="s">
        <v>256</v>
      </c>
      <c r="F36" s="96" t="s">
        <v>257</v>
      </c>
      <c r="G36" s="97"/>
      <c r="H36" s="98"/>
      <c r="I36" s="97"/>
      <c r="J36" s="98"/>
      <c r="K36" s="116"/>
      <c r="L36" s="117"/>
      <c r="M36" s="99"/>
      <c r="N36" s="117"/>
      <c r="O36" s="118"/>
      <c r="P36" s="100"/>
      <c r="Q36" s="101"/>
    </row>
    <row r="37" spans="1:17" s="102" customFormat="1" ht="11.25" customHeight="1" thickBot="1" x14ac:dyDescent="0.3">
      <c r="C37" s="103"/>
      <c r="E37" s="111"/>
      <c r="F37" s="104"/>
      <c r="G37" s="105"/>
      <c r="H37" s="106"/>
      <c r="I37" s="105"/>
      <c r="J37" s="106"/>
      <c r="K37" s="107"/>
      <c r="L37" s="105"/>
      <c r="N37" s="105"/>
      <c r="O37" s="105"/>
      <c r="Q37" s="105"/>
    </row>
    <row r="38" spans="1:17" ht="54.75" customHeight="1" thickBot="1" x14ac:dyDescent="0.3">
      <c r="A38" s="75">
        <v>11</v>
      </c>
      <c r="B38" s="76" t="s">
        <v>48</v>
      </c>
      <c r="C38" s="120">
        <v>1</v>
      </c>
      <c r="D38" s="121" t="s">
        <v>49</v>
      </c>
      <c r="E38" s="121" t="s">
        <v>239</v>
      </c>
      <c r="F38" s="121" t="s">
        <v>240</v>
      </c>
      <c r="G38" s="122"/>
      <c r="H38" s="123"/>
      <c r="I38" s="122"/>
      <c r="J38" s="123"/>
      <c r="K38" s="131"/>
      <c r="L38" s="218"/>
      <c r="M38" s="126"/>
      <c r="N38" s="218"/>
      <c r="O38" s="219"/>
      <c r="P38" s="129"/>
      <c r="Q38" s="130"/>
    </row>
    <row r="39" spans="1:17" s="102" customFormat="1" ht="11.25" customHeight="1" thickBot="1" x14ac:dyDescent="0.3">
      <c r="C39" s="103"/>
      <c r="E39" s="111"/>
      <c r="F39" s="104"/>
      <c r="G39" s="105"/>
      <c r="H39" s="106"/>
      <c r="I39" s="105"/>
      <c r="J39" s="106"/>
      <c r="K39" s="107"/>
      <c r="L39" s="105"/>
      <c r="N39" s="105"/>
      <c r="O39" s="105"/>
      <c r="Q39" s="105"/>
    </row>
    <row r="40" spans="1:17" ht="44.25" customHeight="1" x14ac:dyDescent="0.25">
      <c r="A40" s="385">
        <v>12</v>
      </c>
      <c r="B40" s="387" t="s">
        <v>51</v>
      </c>
      <c r="C40" s="389">
        <v>1</v>
      </c>
      <c r="D40" s="403" t="s">
        <v>52</v>
      </c>
      <c r="E40" s="79" t="s">
        <v>239</v>
      </c>
      <c r="F40" s="79" t="s">
        <v>240</v>
      </c>
      <c r="G40" s="80"/>
      <c r="H40" s="81"/>
      <c r="I40" s="80"/>
      <c r="J40" s="81"/>
      <c r="K40" s="113"/>
      <c r="L40" s="114"/>
      <c r="M40" s="82"/>
      <c r="N40" s="114"/>
      <c r="O40" s="115"/>
      <c r="P40" s="83"/>
      <c r="Q40" s="84"/>
    </row>
    <row r="41" spans="1:17" ht="33" customHeight="1" x14ac:dyDescent="0.25">
      <c r="A41" s="394"/>
      <c r="B41" s="395"/>
      <c r="C41" s="396"/>
      <c r="D41" s="406"/>
      <c r="E41" s="87" t="s">
        <v>258</v>
      </c>
      <c r="F41" s="87" t="s">
        <v>259</v>
      </c>
      <c r="G41" s="88"/>
      <c r="H41" s="89"/>
      <c r="I41" s="88"/>
      <c r="J41" s="89"/>
      <c r="K41" s="213"/>
      <c r="L41" s="210"/>
      <c r="M41" s="90"/>
      <c r="N41" s="210"/>
      <c r="O41" s="211"/>
      <c r="P41" s="91"/>
      <c r="Q41" s="92"/>
    </row>
    <row r="42" spans="1:17" ht="41.25" customHeight="1" x14ac:dyDescent="0.25">
      <c r="A42" s="394"/>
      <c r="B42" s="395"/>
      <c r="C42" s="396">
        <v>6</v>
      </c>
      <c r="D42" s="408" t="s">
        <v>56</v>
      </c>
      <c r="E42" s="87" t="s">
        <v>239</v>
      </c>
      <c r="F42" s="87" t="s">
        <v>240</v>
      </c>
      <c r="G42" s="88"/>
      <c r="H42" s="89"/>
      <c r="I42" s="88"/>
      <c r="J42" s="89"/>
      <c r="K42" s="213"/>
      <c r="L42" s="210"/>
      <c r="M42" s="90"/>
      <c r="N42" s="210"/>
      <c r="O42" s="211"/>
      <c r="P42" s="91"/>
      <c r="Q42" s="92"/>
    </row>
    <row r="43" spans="1:17" ht="30" x14ac:dyDescent="0.25">
      <c r="A43" s="394"/>
      <c r="B43" s="395"/>
      <c r="C43" s="396"/>
      <c r="D43" s="408"/>
      <c r="E43" s="87" t="s">
        <v>260</v>
      </c>
      <c r="F43" s="87" t="s">
        <v>261</v>
      </c>
      <c r="G43" s="88"/>
      <c r="H43" s="89"/>
      <c r="I43" s="88"/>
      <c r="J43" s="89"/>
      <c r="K43" s="213"/>
      <c r="L43" s="210"/>
      <c r="M43" s="90"/>
      <c r="N43" s="210"/>
      <c r="O43" s="211"/>
      <c r="P43" s="91"/>
      <c r="Q43" s="92"/>
    </row>
    <row r="44" spans="1:17" ht="29.25" customHeight="1" x14ac:dyDescent="0.25">
      <c r="A44" s="394"/>
      <c r="B44" s="395"/>
      <c r="C44" s="396">
        <v>9</v>
      </c>
      <c r="D44" s="406" t="s">
        <v>59</v>
      </c>
      <c r="E44" s="87" t="s">
        <v>239</v>
      </c>
      <c r="F44" s="87" t="s">
        <v>240</v>
      </c>
      <c r="G44" s="88"/>
      <c r="H44" s="89"/>
      <c r="I44" s="88"/>
      <c r="J44" s="89"/>
      <c r="K44" s="213"/>
      <c r="L44" s="210"/>
      <c r="M44" s="90"/>
      <c r="N44" s="210"/>
      <c r="O44" s="211"/>
      <c r="P44" s="91"/>
      <c r="Q44" s="92"/>
    </row>
    <row r="45" spans="1:17" ht="45.75" thickBot="1" x14ac:dyDescent="0.3">
      <c r="A45" s="386"/>
      <c r="B45" s="388"/>
      <c r="C45" s="390"/>
      <c r="D45" s="407"/>
      <c r="E45" s="96" t="s">
        <v>262</v>
      </c>
      <c r="F45" s="96" t="s">
        <v>263</v>
      </c>
      <c r="G45" s="97"/>
      <c r="H45" s="98"/>
      <c r="I45" s="97"/>
      <c r="J45" s="98"/>
      <c r="K45" s="116"/>
      <c r="L45" s="117"/>
      <c r="M45" s="99"/>
      <c r="N45" s="117"/>
      <c r="O45" s="118"/>
      <c r="P45" s="100"/>
      <c r="Q45" s="101"/>
    </row>
    <row r="46" spans="1:17" ht="11.25" customHeight="1" thickBot="1" x14ac:dyDescent="0.3">
      <c r="A46" s="102"/>
      <c r="B46" s="102"/>
      <c r="C46" s="103"/>
      <c r="D46" s="102"/>
      <c r="E46" s="111"/>
      <c r="F46" s="104"/>
      <c r="G46" s="104"/>
      <c r="H46" s="104"/>
      <c r="I46" s="104"/>
      <c r="J46" s="104"/>
      <c r="K46" s="104"/>
      <c r="L46"/>
      <c r="N46"/>
      <c r="O46"/>
      <c r="Q46"/>
    </row>
    <row r="47" spans="1:17" ht="50.25" customHeight="1" thickBot="1" x14ac:dyDescent="0.3">
      <c r="A47" s="75">
        <v>13</v>
      </c>
      <c r="B47" s="76" t="s">
        <v>60</v>
      </c>
      <c r="C47" s="120">
        <v>7</v>
      </c>
      <c r="D47" s="121" t="s">
        <v>61</v>
      </c>
      <c r="E47" s="121" t="s">
        <v>239</v>
      </c>
      <c r="F47" s="121" t="s">
        <v>240</v>
      </c>
      <c r="G47" s="122"/>
      <c r="H47" s="123"/>
      <c r="I47" s="122"/>
      <c r="J47" s="123"/>
      <c r="K47" s="124"/>
      <c r="L47" s="125"/>
      <c r="M47" s="126"/>
      <c r="N47" s="127"/>
      <c r="O47" s="128"/>
      <c r="P47" s="129"/>
      <c r="Q47" s="130"/>
    </row>
    <row r="48" spans="1:17" s="102" customFormat="1" ht="13.5" customHeight="1" thickBot="1" x14ac:dyDescent="0.3">
      <c r="C48" s="103"/>
      <c r="E48" s="111"/>
      <c r="F48" s="104"/>
      <c r="G48" s="105"/>
      <c r="H48" s="106"/>
      <c r="I48" s="105"/>
      <c r="J48" s="106"/>
      <c r="K48" s="107"/>
      <c r="L48" s="105"/>
      <c r="N48" s="105"/>
      <c r="O48" s="105"/>
      <c r="Q48" s="105"/>
    </row>
    <row r="49" spans="1:17" ht="57.75" customHeight="1" thickBot="1" x14ac:dyDescent="0.3">
      <c r="A49" s="75">
        <v>14</v>
      </c>
      <c r="B49" s="76" t="s">
        <v>62</v>
      </c>
      <c r="C49" s="120">
        <v>2</v>
      </c>
      <c r="D49" s="121" t="s">
        <v>63</v>
      </c>
      <c r="E49" s="121" t="s">
        <v>239</v>
      </c>
      <c r="F49" s="121" t="s">
        <v>240</v>
      </c>
      <c r="G49" s="122"/>
      <c r="H49" s="123"/>
      <c r="I49" s="122"/>
      <c r="J49" s="123"/>
      <c r="K49" s="124"/>
      <c r="L49" s="125"/>
      <c r="M49" s="126"/>
      <c r="N49" s="127"/>
      <c r="O49" s="128"/>
      <c r="P49" s="129"/>
      <c r="Q49" s="130"/>
    </row>
    <row r="50" spans="1:17" s="102" customFormat="1" ht="9.75" customHeight="1" thickBot="1" x14ac:dyDescent="0.3">
      <c r="C50" s="103"/>
      <c r="E50" s="111"/>
      <c r="F50" s="104"/>
      <c r="G50" s="105"/>
      <c r="H50" s="106"/>
      <c r="I50" s="105"/>
      <c r="J50" s="106"/>
      <c r="K50" s="107"/>
      <c r="L50" s="105"/>
      <c r="N50" s="105"/>
      <c r="O50" s="105"/>
      <c r="Q50" s="105"/>
    </row>
    <row r="51" spans="1:17" ht="63.75" customHeight="1" thickBot="1" x14ac:dyDescent="0.3">
      <c r="A51" s="75">
        <v>16</v>
      </c>
      <c r="B51" s="76" t="s">
        <v>67</v>
      </c>
      <c r="C51" s="120">
        <v>1</v>
      </c>
      <c r="D51" s="121" t="s">
        <v>68</v>
      </c>
      <c r="E51" s="121" t="s">
        <v>239</v>
      </c>
      <c r="F51" s="121" t="s">
        <v>240</v>
      </c>
      <c r="G51" s="122"/>
      <c r="H51" s="123"/>
      <c r="I51" s="122"/>
      <c r="J51" s="123"/>
      <c r="K51" s="124"/>
      <c r="L51" s="125"/>
      <c r="M51" s="126"/>
      <c r="N51" s="127"/>
      <c r="O51" s="128"/>
      <c r="P51" s="129"/>
      <c r="Q51" s="130"/>
    </row>
    <row r="52" spans="1:17" s="102" customFormat="1" ht="9.75" customHeight="1" thickBot="1" x14ac:dyDescent="0.3">
      <c r="C52" s="103"/>
      <c r="E52" s="104"/>
      <c r="F52" s="104"/>
      <c r="G52" s="105"/>
      <c r="H52" s="106"/>
      <c r="I52" s="105"/>
      <c r="J52" s="106"/>
      <c r="K52" s="107"/>
      <c r="L52" s="105"/>
      <c r="N52" s="105"/>
      <c r="O52" s="105"/>
      <c r="Q52" s="105"/>
    </row>
    <row r="53" spans="1:17" ht="45" customHeight="1" thickBot="1" x14ac:dyDescent="0.3">
      <c r="A53" s="75">
        <v>20</v>
      </c>
      <c r="B53" s="76" t="s">
        <v>71</v>
      </c>
      <c r="C53" s="120" t="s">
        <v>264</v>
      </c>
      <c r="D53" s="121" t="s">
        <v>265</v>
      </c>
      <c r="E53" s="121" t="s">
        <v>239</v>
      </c>
      <c r="F53" s="121" t="s">
        <v>240</v>
      </c>
      <c r="G53" s="122"/>
      <c r="H53" s="123"/>
      <c r="I53" s="122"/>
      <c r="J53" s="123"/>
      <c r="K53" s="131"/>
      <c r="L53" s="132"/>
      <c r="M53" s="133"/>
      <c r="N53" s="127"/>
      <c r="O53" s="128"/>
      <c r="P53" s="129"/>
      <c r="Q53" s="130"/>
    </row>
    <row r="54" spans="1:17" ht="8.25" customHeight="1" thickBot="1" x14ac:dyDescent="0.3">
      <c r="C54"/>
      <c r="E54" s="6"/>
      <c r="F54" s="6"/>
      <c r="G54" s="105"/>
      <c r="H54"/>
      <c r="I54" s="105"/>
      <c r="J54" s="56"/>
      <c r="K54" s="56"/>
      <c r="L54"/>
      <c r="N54"/>
      <c r="O54"/>
      <c r="Q54"/>
    </row>
    <row r="55" spans="1:17" ht="45" customHeight="1" thickBot="1" x14ac:dyDescent="0.3">
      <c r="A55" s="409">
        <v>50</v>
      </c>
      <c r="B55" s="410" t="s">
        <v>75</v>
      </c>
      <c r="C55" s="77">
        <v>1</v>
      </c>
      <c r="D55" s="79" t="s">
        <v>76</v>
      </c>
      <c r="E55" s="79" t="s">
        <v>239</v>
      </c>
      <c r="F55" s="79" t="s">
        <v>240</v>
      </c>
      <c r="G55" s="80"/>
      <c r="H55" s="81"/>
      <c r="I55" s="80"/>
      <c r="J55" s="81"/>
      <c r="K55" s="113"/>
      <c r="L55" s="114"/>
      <c r="M55" s="82"/>
      <c r="N55" s="114"/>
      <c r="O55" s="115"/>
      <c r="P55" s="83"/>
      <c r="Q55" s="84"/>
    </row>
    <row r="56" spans="1:17" ht="45.75" thickBot="1" x14ac:dyDescent="0.3">
      <c r="A56" s="409"/>
      <c r="B56" s="410"/>
      <c r="C56" s="134">
        <v>2</v>
      </c>
      <c r="D56" s="135" t="s">
        <v>77</v>
      </c>
      <c r="E56" s="135" t="s">
        <v>239</v>
      </c>
      <c r="F56" s="135" t="s">
        <v>240</v>
      </c>
      <c r="G56" s="136"/>
      <c r="H56" s="137"/>
      <c r="I56" s="136"/>
      <c r="J56" s="137"/>
      <c r="K56" s="138"/>
      <c r="L56" s="139"/>
      <c r="M56" s="140"/>
      <c r="N56" s="141"/>
      <c r="O56" s="142"/>
      <c r="P56" s="143"/>
      <c r="Q56" s="144"/>
    </row>
    <row r="57" spans="1:17" x14ac:dyDescent="0.25">
      <c r="G57" s="105"/>
      <c r="H57"/>
      <c r="I57" s="105"/>
      <c r="J57" s="56"/>
      <c r="K57" s="56"/>
      <c r="L57"/>
      <c r="N57"/>
      <c r="O57"/>
      <c r="Q57"/>
    </row>
  </sheetData>
  <mergeCells count="35">
    <mergeCell ref="A55:A56"/>
    <mergeCell ref="B55:B56"/>
    <mergeCell ref="A40:A45"/>
    <mergeCell ref="B40:B45"/>
    <mergeCell ref="C40:C41"/>
    <mergeCell ref="D40:D41"/>
    <mergeCell ref="C42:C43"/>
    <mergeCell ref="D42:D43"/>
    <mergeCell ref="C44:C45"/>
    <mergeCell ref="D44:D45"/>
    <mergeCell ref="A34:A36"/>
    <mergeCell ref="B34:B36"/>
    <mergeCell ref="C34:C36"/>
    <mergeCell ref="D34:D36"/>
    <mergeCell ref="A30:A32"/>
    <mergeCell ref="B30:B32"/>
    <mergeCell ref="A26:A28"/>
    <mergeCell ref="B26:B28"/>
    <mergeCell ref="D26:D28"/>
    <mergeCell ref="C26:C28"/>
    <mergeCell ref="A16:A20"/>
    <mergeCell ref="B16:B20"/>
    <mergeCell ref="C16:C17"/>
    <mergeCell ref="D16:D17"/>
    <mergeCell ref="C18:C20"/>
    <mergeCell ref="D18:D20"/>
    <mergeCell ref="A13:A14"/>
    <mergeCell ref="B13:B14"/>
    <mergeCell ref="C13:C14"/>
    <mergeCell ref="D13:D14"/>
    <mergeCell ref="A2:B2"/>
    <mergeCell ref="A3:A11"/>
    <mergeCell ref="B3:B11"/>
    <mergeCell ref="C9:C10"/>
    <mergeCell ref="D9:D10"/>
  </mergeCells>
  <pageMargins left="0.70833333333333304" right="0.70833333333333304" top="0.74791666666666701" bottom="0.74791666666666701" header="0.51180555555555496" footer="0.51180555555555496"/>
  <pageSetup paperSize="8" scale="70" firstPageNumber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  <pageSetUpPr fitToPage="1"/>
  </sheetPr>
  <dimension ref="A1:AN18"/>
  <sheetViews>
    <sheetView tabSelected="1" topLeftCell="B11" zoomScale="70" zoomScaleNormal="70" zoomScalePageLayoutView="70" workbookViewId="0">
      <selection activeCell="AH15" sqref="AH15"/>
    </sheetView>
  </sheetViews>
  <sheetFormatPr defaultRowHeight="15" x14ac:dyDescent="0.25"/>
  <cols>
    <col min="1" max="1" width="0" hidden="1"/>
    <col min="2" max="2" width="20" customWidth="1"/>
    <col min="3" max="3" width="8.140625"/>
    <col min="4" max="4" width="29.28515625" customWidth="1"/>
    <col min="5" max="5" width="8.28515625"/>
    <col min="6" max="6" width="42.42578125"/>
    <col min="7" max="7" width="44.7109375" customWidth="1"/>
    <col min="8" max="8" width="25"/>
    <col min="9" max="12" width="6.28515625"/>
    <col min="13" max="13" width="10.42578125"/>
    <col min="14" max="14" width="0.140625" customWidth="1"/>
    <col min="15" max="24" width="0" hidden="1" customWidth="1"/>
    <col min="25" max="25" width="16.7109375"/>
    <col min="26" max="33" width="0" hidden="1"/>
    <col min="34" max="1025" width="8.28515625"/>
  </cols>
  <sheetData>
    <row r="1" spans="1:40" s="146" customFormat="1" ht="14.25" hidden="1" customHeight="1" x14ac:dyDescent="0.2">
      <c r="A1" s="145"/>
      <c r="B1" s="243"/>
      <c r="C1" s="244"/>
      <c r="D1" s="244"/>
      <c r="E1" s="244"/>
      <c r="F1" s="245" t="s">
        <v>266</v>
      </c>
      <c r="G1" s="246"/>
      <c r="H1" s="246"/>
      <c r="I1" s="411"/>
      <c r="J1" s="411"/>
      <c r="K1" s="411"/>
      <c r="L1" s="244"/>
      <c r="M1" s="244"/>
      <c r="N1" s="244"/>
      <c r="O1" s="244"/>
      <c r="P1" s="244"/>
      <c r="Q1" s="244"/>
      <c r="R1" s="247"/>
      <c r="S1" s="247"/>
      <c r="T1" s="247"/>
      <c r="U1" s="247"/>
      <c r="V1" s="247"/>
      <c r="W1" s="247"/>
      <c r="X1" s="248"/>
      <c r="AD1" s="147"/>
    </row>
    <row r="2" spans="1:40" ht="14.25" hidden="1" customHeight="1" x14ac:dyDescent="0.25">
      <c r="A2" s="145"/>
      <c r="B2" s="249"/>
      <c r="C2" s="145"/>
      <c r="D2" s="145"/>
      <c r="E2" s="145"/>
      <c r="F2" s="148" t="s">
        <v>267</v>
      </c>
      <c r="G2" s="149"/>
      <c r="H2" s="149"/>
      <c r="I2" s="412" t="str">
        <f>IF(P9&gt;0,I1/P9,"0")</f>
        <v>0</v>
      </c>
      <c r="J2" s="412" t="str">
        <f>IF(O9&gt;0,J1/O9,"0")</f>
        <v>0</v>
      </c>
      <c r="K2" s="412" t="str">
        <f>IF(P9&gt;0,K1/P9,"0")</f>
        <v>0</v>
      </c>
      <c r="L2" s="145"/>
      <c r="M2" s="145"/>
      <c r="N2" s="145"/>
      <c r="O2" s="145"/>
      <c r="P2" s="145"/>
      <c r="Q2" s="145"/>
      <c r="R2" s="250"/>
      <c r="S2" s="250"/>
      <c r="T2" s="102"/>
      <c r="U2" s="102"/>
      <c r="V2" s="102"/>
      <c r="W2" s="102"/>
      <c r="X2" s="251"/>
      <c r="Y2" s="146"/>
      <c r="AD2" s="147"/>
    </row>
    <row r="3" spans="1:40" ht="14.25" hidden="1" customHeight="1" x14ac:dyDescent="0.25">
      <c r="A3" s="145"/>
      <c r="B3" s="249"/>
      <c r="C3" s="145"/>
      <c r="D3" s="145"/>
      <c r="E3" s="145"/>
      <c r="F3" s="148" t="s">
        <v>268</v>
      </c>
      <c r="G3" s="149"/>
      <c r="H3" s="149"/>
      <c r="I3" s="413" t="str">
        <f>IF($P$9&gt;0,S9/$P$9,"0")</f>
        <v>0</v>
      </c>
      <c r="J3" s="413" t="str">
        <f>IF($O$9&gt;0,S9/$O$9,"0")</f>
        <v>0</v>
      </c>
      <c r="K3" s="413" t="str">
        <f>IF($O$9&gt;0,T9/$O$9,"0")</f>
        <v>0</v>
      </c>
      <c r="L3" s="145"/>
      <c r="M3" s="145"/>
      <c r="N3" s="145"/>
      <c r="O3" s="145"/>
      <c r="P3" s="145"/>
      <c r="Q3" s="145"/>
      <c r="R3" s="250"/>
      <c r="S3" s="250"/>
      <c r="T3" s="102"/>
      <c r="U3" s="102"/>
      <c r="V3" s="102"/>
      <c r="W3" s="102"/>
      <c r="X3" s="251"/>
      <c r="Y3" s="146"/>
      <c r="AD3" s="147"/>
    </row>
    <row r="4" spans="1:40" hidden="1" x14ac:dyDescent="0.25">
      <c r="A4" s="145"/>
      <c r="B4" s="249"/>
      <c r="C4" s="145"/>
      <c r="D4" s="145"/>
      <c r="E4" s="145"/>
      <c r="F4" s="150"/>
      <c r="G4" s="151" t="s">
        <v>269</v>
      </c>
      <c r="H4" s="152"/>
      <c r="I4" s="102"/>
      <c r="J4" s="145"/>
      <c r="K4" s="145"/>
      <c r="L4" s="145"/>
      <c r="M4" s="145"/>
      <c r="N4" s="153">
        <f>IF($M$9&gt;0,Z9/$M$9,"0")</f>
        <v>0</v>
      </c>
      <c r="O4" s="145"/>
      <c r="P4" s="252"/>
      <c r="Q4" s="145"/>
      <c r="R4" s="102"/>
      <c r="S4" s="102"/>
      <c r="T4" s="102"/>
      <c r="U4" s="102"/>
      <c r="V4" s="102"/>
      <c r="W4" s="102"/>
      <c r="X4" s="253"/>
      <c r="Y4" s="146"/>
      <c r="AD4" s="147"/>
    </row>
    <row r="5" spans="1:40" ht="15.75" hidden="1" thickBot="1" x14ac:dyDescent="0.3">
      <c r="A5" s="145"/>
      <c r="B5" s="249"/>
      <c r="C5" s="145"/>
      <c r="D5" s="145"/>
      <c r="E5" s="145"/>
      <c r="F5" s="150"/>
      <c r="G5" s="154" t="s">
        <v>270</v>
      </c>
      <c r="H5" s="152"/>
      <c r="I5" s="102"/>
      <c r="J5" s="145"/>
      <c r="K5" s="145"/>
      <c r="L5" s="145"/>
      <c r="M5" s="145"/>
      <c r="N5" s="155">
        <f>IF($M$9&gt;0,AF9/$M$9,"0")</f>
        <v>0</v>
      </c>
      <c r="O5" s="145"/>
      <c r="P5" s="252"/>
      <c r="Q5" s="145"/>
      <c r="R5" s="102"/>
      <c r="S5" s="102"/>
      <c r="T5" s="102"/>
      <c r="U5" s="102"/>
      <c r="V5" s="102"/>
      <c r="W5" s="102"/>
      <c r="X5" s="253"/>
      <c r="Y5" s="146"/>
      <c r="AD5" s="147"/>
    </row>
    <row r="6" spans="1:40" ht="4.5" customHeight="1" thickBot="1" x14ac:dyDescent="0.3">
      <c r="A6" s="156"/>
      <c r="B6" s="254"/>
      <c r="C6" s="156"/>
      <c r="D6" s="156"/>
      <c r="E6" s="156"/>
      <c r="F6" s="157"/>
      <c r="G6" s="157"/>
      <c r="H6" s="157"/>
      <c r="I6" s="158"/>
      <c r="J6" s="255"/>
      <c r="K6" s="255"/>
      <c r="L6" s="255"/>
      <c r="M6" s="255"/>
      <c r="N6" s="255"/>
      <c r="O6" s="255"/>
      <c r="P6" s="256"/>
      <c r="Q6" s="255"/>
      <c r="R6" s="102"/>
      <c r="S6" s="102"/>
      <c r="T6" s="102"/>
      <c r="U6" s="102"/>
      <c r="V6" s="102"/>
      <c r="W6" s="102"/>
      <c r="X6" s="257"/>
    </row>
    <row r="7" spans="1:40" ht="33.75" customHeight="1" thickBot="1" x14ac:dyDescent="0.3">
      <c r="A7" s="159"/>
      <c r="B7" s="159"/>
      <c r="C7" s="160"/>
      <c r="D7" s="160"/>
      <c r="E7" s="160"/>
      <c r="F7" s="161" t="s">
        <v>271</v>
      </c>
      <c r="G7" s="162"/>
      <c r="H7" s="162"/>
      <c r="I7" s="414" t="s">
        <v>272</v>
      </c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</row>
    <row r="8" spans="1:40" ht="152.25" customHeight="1" x14ac:dyDescent="0.25">
      <c r="A8" s="239" t="s">
        <v>273</v>
      </c>
      <c r="B8" s="163" t="s">
        <v>274</v>
      </c>
      <c r="C8" s="164" t="s">
        <v>275</v>
      </c>
      <c r="D8" s="164" t="s">
        <v>276</v>
      </c>
      <c r="E8" s="164" t="s">
        <v>277</v>
      </c>
      <c r="F8" s="165" t="s">
        <v>278</v>
      </c>
      <c r="G8" s="166" t="s">
        <v>279</v>
      </c>
      <c r="H8" s="166" t="s">
        <v>280</v>
      </c>
      <c r="I8" s="164" t="s">
        <v>281</v>
      </c>
      <c r="J8" s="164" t="s">
        <v>282</v>
      </c>
      <c r="K8" s="164" t="s">
        <v>283</v>
      </c>
      <c r="L8" s="164" t="s">
        <v>284</v>
      </c>
      <c r="M8" s="167" t="s">
        <v>285</v>
      </c>
      <c r="N8" s="168" t="s">
        <v>286</v>
      </c>
      <c r="O8" s="169" t="s">
        <v>287</v>
      </c>
      <c r="P8" s="170" t="s">
        <v>288</v>
      </c>
      <c r="Q8" s="171" t="s">
        <v>289</v>
      </c>
      <c r="R8" s="172" t="s">
        <v>290</v>
      </c>
      <c r="S8" s="173" t="s">
        <v>291</v>
      </c>
      <c r="T8" s="173" t="s">
        <v>292</v>
      </c>
      <c r="U8" s="174" t="s">
        <v>291</v>
      </c>
      <c r="V8" s="173" t="s">
        <v>293</v>
      </c>
      <c r="W8" s="174" t="s">
        <v>291</v>
      </c>
      <c r="X8" s="175" t="s">
        <v>294</v>
      </c>
      <c r="Y8" s="176"/>
      <c r="Z8" s="415" t="s">
        <v>295</v>
      </c>
      <c r="AA8" s="415"/>
      <c r="AB8" s="415"/>
      <c r="AC8" s="415"/>
      <c r="AD8" s="415"/>
      <c r="AE8" s="177" t="s">
        <v>288</v>
      </c>
      <c r="AF8" s="177" t="s">
        <v>296</v>
      </c>
      <c r="AG8" s="177" t="s">
        <v>297</v>
      </c>
    </row>
    <row r="9" spans="1:40" ht="23.25" customHeight="1" x14ac:dyDescent="0.25">
      <c r="A9" s="240" t="s">
        <v>298</v>
      </c>
      <c r="B9" s="258"/>
      <c r="C9" s="178"/>
      <c r="D9" s="178"/>
      <c r="E9" s="178"/>
      <c r="F9" s="179" t="s">
        <v>298</v>
      </c>
      <c r="G9" s="180" t="s">
        <v>298</v>
      </c>
      <c r="H9" s="180"/>
      <c r="I9" s="181"/>
      <c r="J9" s="181"/>
      <c r="K9" s="181"/>
      <c r="L9" s="181"/>
      <c r="M9" s="182">
        <f>SUM(M10:M18)</f>
        <v>1390</v>
      </c>
      <c r="N9" s="183">
        <f>SUM(N10:N18)</f>
        <v>0.35251798561151076</v>
      </c>
      <c r="O9" s="184">
        <f>SUM(O10:O18)</f>
        <v>0</v>
      </c>
      <c r="P9" s="185">
        <f>SUM(P10:P18)</f>
        <v>0</v>
      </c>
      <c r="Q9" s="186">
        <f>SUM(Q10:Q18)</f>
        <v>0</v>
      </c>
      <c r="R9" s="187" t="s">
        <v>299</v>
      </c>
      <c r="S9" s="188">
        <f>SUM(S10:S18)</f>
        <v>0</v>
      </c>
      <c r="T9" s="187" t="s">
        <v>299</v>
      </c>
      <c r="U9" s="187">
        <f>SUM(U10:U18)</f>
        <v>0</v>
      </c>
      <c r="V9" s="187" t="s">
        <v>299</v>
      </c>
      <c r="W9" s="187">
        <f>SUM(W10:W18)</f>
        <v>0</v>
      </c>
      <c r="X9" s="189">
        <f>SUM(X10:X18)</f>
        <v>0</v>
      </c>
      <c r="Y9" s="190"/>
    </row>
    <row r="10" spans="1:40" ht="329.25" customHeight="1" x14ac:dyDescent="0.25">
      <c r="A10" s="241"/>
      <c r="B10" s="259" t="s">
        <v>315</v>
      </c>
      <c r="C10" s="277"/>
      <c r="D10" s="277" t="s">
        <v>326</v>
      </c>
      <c r="E10" s="278"/>
      <c r="F10" s="192" t="s">
        <v>328</v>
      </c>
      <c r="G10" s="278" t="s">
        <v>329</v>
      </c>
      <c r="H10" s="192" t="s">
        <v>330</v>
      </c>
      <c r="I10" s="224" t="s">
        <v>342</v>
      </c>
      <c r="J10" s="224" t="s">
        <v>343</v>
      </c>
      <c r="K10" s="224" t="s">
        <v>342</v>
      </c>
      <c r="L10" s="224" t="s">
        <v>342</v>
      </c>
      <c r="M10" s="226">
        <v>250</v>
      </c>
      <c r="N10" s="227">
        <f t="shared" ref="N10:N18" si="0">AG10</f>
        <v>0.17985611510791366</v>
      </c>
      <c r="O10" s="224"/>
      <c r="P10" s="226">
        <f t="shared" ref="P10:P15" si="1">AE10</f>
        <v>0</v>
      </c>
      <c r="Q10" s="228">
        <f t="shared" ref="Q10:Q15" si="2">$I$2*P10</f>
        <v>0</v>
      </c>
      <c r="R10" s="229"/>
      <c r="S10" s="230">
        <f t="shared" ref="S10:S15" si="3">M10*R10</f>
        <v>0</v>
      </c>
      <c r="T10" s="231">
        <v>0</v>
      </c>
      <c r="U10" s="232"/>
      <c r="V10" s="231"/>
      <c r="W10" s="232"/>
      <c r="X10" s="233">
        <f t="shared" ref="X10:X15" si="4">(Q10*R10)</f>
        <v>0</v>
      </c>
      <c r="Y10" s="238"/>
      <c r="Z10" s="234">
        <f t="shared" ref="Z10:Z18" si="5">IF(I10="A",5,(IF(I10="M",3,(IF(I10="B",1,"")))))</f>
        <v>5</v>
      </c>
      <c r="AA10" s="234">
        <f t="shared" ref="AA10:AA18" si="6">IF(J10="A",3,(IF(J10="M",2,IF(J10="b",1,""))))</f>
        <v>2</v>
      </c>
      <c r="AB10" s="234">
        <f t="shared" ref="AB10:AB18" si="7">IF(K10="A",5,(IF(K10="M",3,IF(K10="B",1,""))))</f>
        <v>5</v>
      </c>
      <c r="AC10" s="234">
        <f t="shared" ref="AC10:AC18" si="8">IF(L10="A",5,(IF(L10="M",3,IF(L10="B",1,""))))</f>
        <v>5</v>
      </c>
      <c r="AD10" s="235">
        <f t="shared" ref="AD10:AD15" si="9">O10</f>
        <v>0</v>
      </c>
      <c r="AE10" s="236">
        <f t="shared" ref="AE10:AE15" si="10">PRODUCT(Z10:AD10)</f>
        <v>0</v>
      </c>
      <c r="AF10" s="236">
        <f t="shared" ref="AF10:AF18" si="11">PRODUCT(Z10:AC10)</f>
        <v>250</v>
      </c>
      <c r="AG10" s="237">
        <f t="shared" ref="AG10:AG18" si="12">M10/$M$9</f>
        <v>0.17985611510791366</v>
      </c>
      <c r="AH10" s="238"/>
      <c r="AI10" s="238"/>
      <c r="AJ10" s="238"/>
      <c r="AK10" s="238"/>
      <c r="AL10" s="238"/>
      <c r="AM10" s="238"/>
      <c r="AN10" s="238"/>
    </row>
    <row r="11" spans="1:40" ht="111" customHeight="1" x14ac:dyDescent="0.25">
      <c r="A11" s="242"/>
      <c r="B11" s="260" t="s">
        <v>315</v>
      </c>
      <c r="C11" s="207"/>
      <c r="D11" s="191" t="s">
        <v>327</v>
      </c>
      <c r="E11" s="191"/>
      <c r="F11" s="208" t="s">
        <v>331</v>
      </c>
      <c r="G11" s="192" t="s">
        <v>332</v>
      </c>
      <c r="H11" s="192" t="s">
        <v>333</v>
      </c>
      <c r="I11" s="225" t="s">
        <v>342</v>
      </c>
      <c r="J11" s="225" t="s">
        <v>342</v>
      </c>
      <c r="K11" s="225" t="s">
        <v>342</v>
      </c>
      <c r="L11" s="225" t="s">
        <v>342</v>
      </c>
      <c r="M11" s="194">
        <v>375</v>
      </c>
      <c r="N11" s="195"/>
      <c r="O11" s="193"/>
      <c r="P11" s="196"/>
      <c r="Q11" s="197"/>
      <c r="R11" s="198"/>
      <c r="S11" s="199"/>
      <c r="T11" s="200"/>
      <c r="U11" s="201"/>
      <c r="V11" s="200"/>
      <c r="W11" s="201"/>
      <c r="X11" s="202"/>
      <c r="Z11" s="203"/>
      <c r="AA11" s="203"/>
      <c r="AB11" s="203"/>
      <c r="AC11" s="203"/>
      <c r="AD11" s="204"/>
      <c r="AE11" s="205"/>
      <c r="AF11" s="205"/>
      <c r="AG11" s="206"/>
    </row>
    <row r="12" spans="1:40" ht="46.5" customHeight="1" x14ac:dyDescent="0.25">
      <c r="A12" s="241"/>
      <c r="B12" s="259" t="s">
        <v>316</v>
      </c>
      <c r="C12" s="207"/>
      <c r="D12" s="191" t="s">
        <v>334</v>
      </c>
      <c r="E12" s="191"/>
      <c r="F12" s="208" t="s">
        <v>337</v>
      </c>
      <c r="G12" s="192" t="s">
        <v>338</v>
      </c>
      <c r="H12" s="192" t="s">
        <v>335</v>
      </c>
      <c r="I12" s="225" t="s">
        <v>342</v>
      </c>
      <c r="J12" s="225" t="s">
        <v>343</v>
      </c>
      <c r="K12" s="225" t="s">
        <v>343</v>
      </c>
      <c r="L12" s="225" t="s">
        <v>343</v>
      </c>
      <c r="M12" s="194">
        <v>90</v>
      </c>
      <c r="N12" s="195">
        <f t="shared" si="0"/>
        <v>6.4748201438848921E-2</v>
      </c>
      <c r="O12" s="193"/>
      <c r="P12" s="196">
        <f t="shared" si="1"/>
        <v>0</v>
      </c>
      <c r="Q12" s="197">
        <f t="shared" si="2"/>
        <v>0</v>
      </c>
      <c r="R12" s="198"/>
      <c r="S12" s="199">
        <f t="shared" si="3"/>
        <v>0</v>
      </c>
      <c r="T12" s="200">
        <v>2</v>
      </c>
      <c r="U12" s="201"/>
      <c r="V12" s="200"/>
      <c r="W12" s="201"/>
      <c r="X12" s="202">
        <f t="shared" si="4"/>
        <v>0</v>
      </c>
      <c r="Z12" s="203">
        <f t="shared" si="5"/>
        <v>5</v>
      </c>
      <c r="AA12" s="203">
        <f t="shared" si="6"/>
        <v>2</v>
      </c>
      <c r="AB12" s="203">
        <f t="shared" si="7"/>
        <v>3</v>
      </c>
      <c r="AC12" s="203">
        <f t="shared" si="8"/>
        <v>3</v>
      </c>
      <c r="AD12" s="204">
        <f t="shared" si="9"/>
        <v>0</v>
      </c>
      <c r="AE12" s="205">
        <f t="shared" si="10"/>
        <v>0</v>
      </c>
      <c r="AF12" s="205">
        <f t="shared" si="11"/>
        <v>90</v>
      </c>
      <c r="AG12" s="206">
        <f t="shared" si="12"/>
        <v>6.4748201438848921E-2</v>
      </c>
    </row>
    <row r="13" spans="1:40" ht="46.5" customHeight="1" x14ac:dyDescent="0.25">
      <c r="A13" s="241"/>
      <c r="B13" s="259" t="s">
        <v>316</v>
      </c>
      <c r="C13" s="207"/>
      <c r="D13" s="191" t="s">
        <v>339</v>
      </c>
      <c r="E13" s="191"/>
      <c r="F13" s="208" t="s">
        <v>340</v>
      </c>
      <c r="G13" s="192" t="s">
        <v>341</v>
      </c>
      <c r="H13" s="192" t="s">
        <v>336</v>
      </c>
      <c r="I13" s="225" t="s">
        <v>342</v>
      </c>
      <c r="J13" s="225" t="s">
        <v>343</v>
      </c>
      <c r="K13" s="225" t="s">
        <v>342</v>
      </c>
      <c r="L13" s="225" t="s">
        <v>343</v>
      </c>
      <c r="M13" s="194">
        <v>150</v>
      </c>
      <c r="N13" s="195"/>
      <c r="O13" s="193"/>
      <c r="P13" s="196"/>
      <c r="Q13" s="197"/>
      <c r="R13" s="198"/>
      <c r="S13" s="199"/>
      <c r="T13" s="200"/>
      <c r="U13" s="201"/>
      <c r="V13" s="200"/>
      <c r="W13" s="201"/>
      <c r="X13" s="202"/>
      <c r="Z13" s="203"/>
      <c r="AA13" s="203"/>
      <c r="AB13" s="203"/>
      <c r="AC13" s="203"/>
      <c r="AD13" s="204"/>
      <c r="AE13" s="205"/>
      <c r="AF13" s="205"/>
      <c r="AG13" s="206"/>
    </row>
    <row r="14" spans="1:40" ht="46.5" customHeight="1" x14ac:dyDescent="0.25">
      <c r="A14" s="241"/>
      <c r="B14" s="260" t="s">
        <v>317</v>
      </c>
      <c r="C14" s="207"/>
      <c r="D14" s="191" t="s">
        <v>319</v>
      </c>
      <c r="E14" s="191"/>
      <c r="F14" s="208" t="s">
        <v>318</v>
      </c>
      <c r="G14" s="192" t="s">
        <v>320</v>
      </c>
      <c r="H14" s="192" t="s">
        <v>321</v>
      </c>
      <c r="I14" s="225" t="s">
        <v>342</v>
      </c>
      <c r="J14" s="225" t="s">
        <v>342</v>
      </c>
      <c r="K14" s="225" t="s">
        <v>342</v>
      </c>
      <c r="L14" s="225" t="s">
        <v>342</v>
      </c>
      <c r="M14" s="194">
        <v>375</v>
      </c>
      <c r="N14" s="195"/>
      <c r="O14" s="193"/>
      <c r="P14" s="196"/>
      <c r="Q14" s="197"/>
      <c r="R14" s="198"/>
      <c r="S14" s="199"/>
      <c r="T14" s="200"/>
      <c r="U14" s="201"/>
      <c r="V14" s="200"/>
      <c r="W14" s="201"/>
      <c r="X14" s="202"/>
      <c r="Z14" s="203"/>
      <c r="AA14" s="203"/>
      <c r="AB14" s="203"/>
      <c r="AC14" s="203"/>
      <c r="AD14" s="204"/>
      <c r="AE14" s="205"/>
      <c r="AF14" s="205"/>
      <c r="AG14" s="206"/>
    </row>
    <row r="15" spans="1:40" ht="81" customHeight="1" x14ac:dyDescent="0.25">
      <c r="A15" s="241"/>
      <c r="B15" s="259" t="s">
        <v>317</v>
      </c>
      <c r="C15" s="207"/>
      <c r="D15" s="191" t="s">
        <v>323</v>
      </c>
      <c r="E15" s="191"/>
      <c r="F15" s="208" t="s">
        <v>324</v>
      </c>
      <c r="G15" s="192" t="s">
        <v>325</v>
      </c>
      <c r="H15" s="192" t="s">
        <v>322</v>
      </c>
      <c r="I15" s="225" t="s">
        <v>342</v>
      </c>
      <c r="J15" s="225" t="s">
        <v>343</v>
      </c>
      <c r="K15" s="225" t="s">
        <v>342</v>
      </c>
      <c r="L15" s="225" t="s">
        <v>343</v>
      </c>
      <c r="M15" s="194">
        <v>150</v>
      </c>
      <c r="N15" s="195">
        <f t="shared" si="0"/>
        <v>0.1079136690647482</v>
      </c>
      <c r="O15" s="193"/>
      <c r="P15" s="209">
        <f t="shared" si="1"/>
        <v>0</v>
      </c>
      <c r="Q15" s="197">
        <f t="shared" si="2"/>
        <v>0</v>
      </c>
      <c r="R15" s="198"/>
      <c r="S15" s="199">
        <f t="shared" si="3"/>
        <v>0</v>
      </c>
      <c r="T15" s="200">
        <v>0</v>
      </c>
      <c r="U15" s="201"/>
      <c r="V15" s="200"/>
      <c r="W15" s="201"/>
      <c r="X15" s="202">
        <f t="shared" si="4"/>
        <v>0</v>
      </c>
      <c r="Z15" s="203">
        <f t="shared" si="5"/>
        <v>5</v>
      </c>
      <c r="AA15" s="203">
        <f t="shared" si="6"/>
        <v>2</v>
      </c>
      <c r="AB15" s="203">
        <f t="shared" si="7"/>
        <v>5</v>
      </c>
      <c r="AC15" s="203">
        <f t="shared" si="8"/>
        <v>3</v>
      </c>
      <c r="AD15" s="204">
        <f t="shared" si="9"/>
        <v>0</v>
      </c>
      <c r="AE15" s="205">
        <f t="shared" si="10"/>
        <v>0</v>
      </c>
      <c r="AF15" s="205">
        <f t="shared" si="11"/>
        <v>150</v>
      </c>
      <c r="AG15" s="206">
        <f t="shared" si="12"/>
        <v>0.1079136690647482</v>
      </c>
    </row>
    <row r="16" spans="1:40" ht="40.5" customHeight="1" x14ac:dyDescent="0.25">
      <c r="A16" s="241"/>
      <c r="B16" s="259"/>
      <c r="C16" s="207"/>
      <c r="D16" s="191"/>
      <c r="E16" s="191"/>
      <c r="F16" s="208"/>
      <c r="G16" s="192"/>
      <c r="H16" s="192"/>
      <c r="I16" s="225"/>
      <c r="J16" s="225"/>
      <c r="K16" s="225"/>
      <c r="L16" s="225"/>
      <c r="M16" s="194"/>
      <c r="N16" s="195">
        <f t="shared" si="0"/>
        <v>0</v>
      </c>
      <c r="O16" s="193"/>
      <c r="P16" s="209"/>
      <c r="Q16" s="197"/>
      <c r="R16" s="198"/>
      <c r="S16" s="199"/>
      <c r="T16" s="200"/>
      <c r="U16" s="201"/>
      <c r="V16" s="200"/>
      <c r="W16" s="201"/>
      <c r="X16" s="202"/>
      <c r="Z16" s="203" t="str">
        <f t="shared" si="5"/>
        <v/>
      </c>
      <c r="AA16" s="203" t="str">
        <f t="shared" si="6"/>
        <v/>
      </c>
      <c r="AB16" s="203" t="str">
        <f t="shared" si="7"/>
        <v/>
      </c>
      <c r="AC16" s="203" t="str">
        <f t="shared" si="8"/>
        <v/>
      </c>
      <c r="AD16" s="204">
        <f>O16</f>
        <v>0</v>
      </c>
      <c r="AE16" s="205">
        <f>PRODUCT(Z16:AD16)</f>
        <v>0</v>
      </c>
      <c r="AF16" s="205">
        <f t="shared" si="11"/>
        <v>0</v>
      </c>
      <c r="AG16" s="206">
        <f t="shared" si="12"/>
        <v>0</v>
      </c>
    </row>
    <row r="17" spans="1:33" ht="60.75" customHeight="1" x14ac:dyDescent="0.25">
      <c r="A17" s="241"/>
      <c r="B17" s="259"/>
      <c r="C17" s="207"/>
      <c r="D17" s="191"/>
      <c r="E17" s="207"/>
      <c r="F17" s="208"/>
      <c r="G17" s="192"/>
      <c r="H17" s="192"/>
      <c r="I17" s="225"/>
      <c r="J17" s="225"/>
      <c r="K17" s="225"/>
      <c r="L17" s="225"/>
      <c r="M17" s="194"/>
      <c r="N17" s="195">
        <f t="shared" si="0"/>
        <v>0</v>
      </c>
      <c r="O17" s="193"/>
      <c r="P17" s="209"/>
      <c r="Q17" s="197"/>
      <c r="R17" s="198"/>
      <c r="S17" s="199"/>
      <c r="T17" s="200"/>
      <c r="U17" s="201"/>
      <c r="V17" s="200"/>
      <c r="W17" s="201"/>
      <c r="X17" s="202"/>
      <c r="Z17" s="203" t="str">
        <f>IF(I17="A",5,(IF(I17="M",3,(IF(I17="B",1,"")))))</f>
        <v/>
      </c>
      <c r="AA17" s="203" t="str">
        <f>IF(J17="A",3,(IF(J17="M",2,IF(J17="b",1,""))))</f>
        <v/>
      </c>
      <c r="AB17" s="203" t="str">
        <f>IF(K17="A",5,(IF(K17="M",3,IF(K17="B",1,""))))</f>
        <v/>
      </c>
      <c r="AC17" s="203" t="str">
        <f>IF(L17="A",5,(IF(L17="M",3,IF(L17="B",1,""))))</f>
        <v/>
      </c>
      <c r="AD17" s="204">
        <f>O17</f>
        <v>0</v>
      </c>
      <c r="AE17" s="205">
        <f>PRODUCT(Z17:AD17)</f>
        <v>0</v>
      </c>
      <c r="AF17" s="205">
        <f t="shared" si="11"/>
        <v>0</v>
      </c>
      <c r="AG17" s="206">
        <f>M17/$M$9</f>
        <v>0</v>
      </c>
    </row>
    <row r="18" spans="1:33" ht="56.25" customHeight="1" thickBot="1" x14ac:dyDescent="0.3">
      <c r="A18" s="241"/>
      <c r="B18" s="261"/>
      <c r="C18" s="262"/>
      <c r="D18" s="263"/>
      <c r="E18" s="263"/>
      <c r="F18" s="264"/>
      <c r="G18" s="265"/>
      <c r="H18" s="265"/>
      <c r="I18" s="266"/>
      <c r="J18" s="266"/>
      <c r="K18" s="266"/>
      <c r="L18" s="266"/>
      <c r="M18" s="267"/>
      <c r="N18" s="268">
        <f t="shared" si="0"/>
        <v>0</v>
      </c>
      <c r="O18" s="269"/>
      <c r="P18" s="270"/>
      <c r="Q18" s="271"/>
      <c r="R18" s="272"/>
      <c r="S18" s="273"/>
      <c r="T18" s="274"/>
      <c r="U18" s="275"/>
      <c r="V18" s="274"/>
      <c r="W18" s="275"/>
      <c r="X18" s="276"/>
      <c r="Z18" s="203" t="str">
        <f t="shared" si="5"/>
        <v/>
      </c>
      <c r="AA18" s="203" t="str">
        <f t="shared" si="6"/>
        <v/>
      </c>
      <c r="AB18" s="203" t="str">
        <f t="shared" si="7"/>
        <v/>
      </c>
      <c r="AC18" s="203" t="str">
        <f t="shared" si="8"/>
        <v/>
      </c>
      <c r="AD18" s="204"/>
      <c r="AE18" s="205"/>
      <c r="AF18" s="205">
        <f t="shared" si="11"/>
        <v>0</v>
      </c>
      <c r="AG18" s="206">
        <f t="shared" si="12"/>
        <v>0</v>
      </c>
    </row>
  </sheetData>
  <autoFilter ref="A9:AG18"/>
  <mergeCells count="5">
    <mergeCell ref="I1:K1"/>
    <mergeCell ref="I2:K2"/>
    <mergeCell ref="I3:K3"/>
    <mergeCell ref="I7:X7"/>
    <mergeCell ref="Z8:AD8"/>
  </mergeCells>
  <conditionalFormatting sqref="R10:R18">
    <cfRule type="cellIs" dxfId="2" priority="6" operator="notEqual">
      <formula>0</formula>
    </cfRule>
  </conditionalFormatting>
  <conditionalFormatting sqref="T10:T18">
    <cfRule type="cellIs" dxfId="1" priority="7" operator="notEqual">
      <formula>0</formula>
    </cfRule>
  </conditionalFormatting>
  <conditionalFormatting sqref="V10:V18">
    <cfRule type="cellIs" dxfId="0" priority="8" operator="greaterThan">
      <formula>0</formula>
    </cfRule>
  </conditionalFormatting>
  <printOptions horizontalCentered="1"/>
  <pageMargins left="0.17013888888888901" right="0.12986111111111101" top="0.359722222222222" bottom="0.5" header="0.15" footer="0.209722222222222"/>
  <pageSetup paperSize="9" scale="67" firstPageNumber="0" fitToHeight="0" orientation="landscape" r:id="rId1"/>
  <headerFooter>
    <oddHeader>&amp;L&amp;"Tahoma,Normale"Comune di Villar Pellice</oddHeader>
    <oddFooter>&amp;C&amp;P di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54</vt:i4>
      </vt:variant>
    </vt:vector>
  </HeadingPairs>
  <TitlesOfParts>
    <vt:vector size="60" baseType="lpstr">
      <vt:lpstr>Schema Generale</vt:lpstr>
      <vt:lpstr>Organizzazione</vt:lpstr>
      <vt:lpstr>Caratteristiche</vt:lpstr>
      <vt:lpstr>Economico Patrimoniale</vt:lpstr>
      <vt:lpstr>Missione programma processo</vt:lpstr>
      <vt:lpstr>ELENCO OBIETTIVI GESTIONALI</vt:lpstr>
      <vt:lpstr>'ELENCO OBIETTIVI GESTIONALI'!_FilterDatabase_0</vt:lpstr>
      <vt:lpstr>'ELENCO OBIETTIVI GESTIONALI'!_FilterDatabase_0_0</vt:lpstr>
      <vt:lpstr>'ELENCO OBIETTIVI GESTIONALI'!_FilterDatabase_0_0_0</vt:lpstr>
      <vt:lpstr>'ELENCO OBIETTIVI GESTIONALI'!_FilterDatabase_0_0_0_0</vt:lpstr>
      <vt:lpstr>'ELENCO OBIETTIVI GESTIONALI'!_FiltroDatabase</vt:lpstr>
      <vt:lpstr>Caratteristiche!Area_stampa</vt:lpstr>
      <vt:lpstr>'Economico Patrimoniale'!Area_stampa</vt:lpstr>
      <vt:lpstr>'ELENCO OBIETTIVI GESTIONALI'!Area_stampa</vt:lpstr>
      <vt:lpstr>'Missione programma processo'!Area_stampa</vt:lpstr>
      <vt:lpstr>Organizzazione!Area_stampa</vt:lpstr>
      <vt:lpstr>'Schema Generale'!Area_stampa</vt:lpstr>
      <vt:lpstr>Caratteristiche!Print_Area_0</vt:lpstr>
      <vt:lpstr>'Economico Patrimoniale'!Print_Area_0</vt:lpstr>
      <vt:lpstr>'ELENCO OBIETTIVI GESTIONALI'!Print_Area_0</vt:lpstr>
      <vt:lpstr>Organizzazione!Print_Area_0</vt:lpstr>
      <vt:lpstr>'Schema Generale'!Print_Area_0</vt:lpstr>
      <vt:lpstr>Caratteristiche!Print_Area_0_0</vt:lpstr>
      <vt:lpstr>'Economico Patrimoniale'!Print_Area_0_0</vt:lpstr>
      <vt:lpstr>'ELENCO OBIETTIVI GESTIONALI'!Print_Area_0_0</vt:lpstr>
      <vt:lpstr>Organizzazione!Print_Area_0_0</vt:lpstr>
      <vt:lpstr>'Schema Generale'!Print_Area_0_0</vt:lpstr>
      <vt:lpstr>Caratteristiche!Print_Area_0_0_0</vt:lpstr>
      <vt:lpstr>'Economico Patrimoniale'!Print_Area_0_0_0</vt:lpstr>
      <vt:lpstr>'ELENCO OBIETTIVI GESTIONALI'!Print_Area_0_0_0</vt:lpstr>
      <vt:lpstr>Organizzazione!Print_Area_0_0_0</vt:lpstr>
      <vt:lpstr>'Schema Generale'!Print_Area_0_0_0</vt:lpstr>
      <vt:lpstr>Caratteristiche!Print_Area_0_0_0_0</vt:lpstr>
      <vt:lpstr>'Economico Patrimoniale'!Print_Area_0_0_0_0</vt:lpstr>
      <vt:lpstr>'ELENCO OBIETTIVI GESTIONALI'!Print_Area_0_0_0_0</vt:lpstr>
      <vt:lpstr>Organizzazione!Print_Area_0_0_0_0</vt:lpstr>
      <vt:lpstr>'Schema Generale'!Print_Area_0_0_0_0</vt:lpstr>
      <vt:lpstr>'ELENCO OBIETTIVI GESTIONALI'!Print_Titles_0</vt:lpstr>
      <vt:lpstr>'ELENCO OBIETTIVI GESTIONALI'!Print_Titles_0_0</vt:lpstr>
      <vt:lpstr>'ELENCO OBIETTIVI GESTIONALI'!Print_Titles_0_0_0</vt:lpstr>
      <vt:lpstr>'ELENCO OBIETTIVI GESTIONALI'!Print_Titles_0_0_0_0</vt:lpstr>
      <vt:lpstr>'ELENCO OBIETTIVI GESTIONALI'!Titoli_stampa</vt:lpstr>
      <vt:lpstr>'Schema Generale'!Z_0CDFE071_D2BF_4AC9_96FE_3C7CC2EB89D1_.wvu.Cols</vt:lpstr>
      <vt:lpstr>Caratteristiche!Z_0CDFE071_D2BF_4AC9_96FE_3C7CC2EB89D1_.wvu.PrintArea</vt:lpstr>
      <vt:lpstr>'Economico Patrimoniale'!Z_0CDFE071_D2BF_4AC9_96FE_3C7CC2EB89D1_.wvu.PrintArea</vt:lpstr>
      <vt:lpstr>Organizzazione!Z_0CDFE071_D2BF_4AC9_96FE_3C7CC2EB89D1_.wvu.PrintArea</vt:lpstr>
      <vt:lpstr>'Schema Generale'!Z_0CDFE071_D2BF_4AC9_96FE_3C7CC2EB89D1_.wvu.PrintArea</vt:lpstr>
      <vt:lpstr>Caratteristiche!Z_0CDFE071_D2BF_4AC9_96FE_3C7CC2EB89D1_.wvu.Rows</vt:lpstr>
      <vt:lpstr>'Schema Generale'!Z_16B7DE21_A045_4CA8_8E8A_B264E96AA2CC_.wvu.Cols</vt:lpstr>
      <vt:lpstr>Caratteristiche!Z_16B7DE21_A045_4CA8_8E8A_B264E96AA2CC_.wvu.PrintArea</vt:lpstr>
      <vt:lpstr>'Economico Patrimoniale'!Z_16B7DE21_A045_4CA8_8E8A_B264E96AA2CC_.wvu.PrintArea</vt:lpstr>
      <vt:lpstr>Organizzazione!Z_16B7DE21_A045_4CA8_8E8A_B264E96AA2CC_.wvu.PrintArea</vt:lpstr>
      <vt:lpstr>'Schema Generale'!Z_16B7DE21_A045_4CA8_8E8A_B264E96AA2CC_.wvu.PrintArea</vt:lpstr>
      <vt:lpstr>Caratteristiche!Z_16B7DE21_A045_4CA8_8E8A_B264E96AA2CC_.wvu.Rows</vt:lpstr>
      <vt:lpstr>'Schema Generale'!Z_FD66CCA4_E734_40F6_A42D_704ADC03C8FF_.wvu.Cols</vt:lpstr>
      <vt:lpstr>Caratteristiche!Z_FD66CCA4_E734_40F6_A42D_704ADC03C8FF_.wvu.PrintArea</vt:lpstr>
      <vt:lpstr>'Economico Patrimoniale'!Z_FD66CCA4_E734_40F6_A42D_704ADC03C8FF_.wvu.PrintArea</vt:lpstr>
      <vt:lpstr>Organizzazione!Z_FD66CCA4_E734_40F6_A42D_704ADC03C8FF_.wvu.PrintArea</vt:lpstr>
      <vt:lpstr>'Schema Generale'!Z_FD66CCA4_E734_40F6_A42D_704ADC03C8FF_.wvu.PrintArea</vt:lpstr>
      <vt:lpstr>Caratteristiche!Z_FD66CCA4_E734_40F6_A42D_704ADC03C8FF_.wvu.Rows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RAVINALE</dc:creator>
  <cp:lastModifiedBy>m.suriani</cp:lastModifiedBy>
  <cp:revision>33</cp:revision>
  <cp:lastPrinted>2018-05-17T11:24:29Z</cp:lastPrinted>
  <dcterms:created xsi:type="dcterms:W3CDTF">2006-09-16T00:00:00Z</dcterms:created>
  <dcterms:modified xsi:type="dcterms:W3CDTF">2021-04-28T08:12:11Z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